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<sst xmlns="http://schemas.openxmlformats.org/spreadsheetml/2006/main" count="406" uniqueCount="196">
  <si>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</si>
  <si>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</si>
  <si>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</si>
  <si>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</si>
  <si>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</si>
  <si>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</si>
  <si>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</si>
  <si>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</si>
  <si>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</si>
  <si>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</si>
  <si>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</si>
  <si>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</si>
  <si>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</si>
  <si>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</si>
  <si>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</si>
  <si>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</si>
  <si>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</si>
  <si>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</si>
  <si>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</si>
  <si>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</si>
  <si>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</si>
  <si>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</si>
  <si>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</si>
  <si>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</si>
  <si>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</si>
  <si>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17878436335	</t>
  </si>
  <si>
    <t>Ctrip</t>
  </si>
  <si>
    <t>正常</t>
  </si>
  <si>
    <t>[蒙特利尔]坎特利套房酒店(Hôtel le Cantlie Suites)(37211774)</t>
  </si>
  <si>
    <t>一室房(带两张大号床)&lt;2人入住&gt;&lt;不退款&gt;</t>
  </si>
  <si>
    <t>USD</t>
  </si>
  <si>
    <t>LAURAC/Marvin</t>
  </si>
  <si>
    <t>CA5326220715USD</t>
  </si>
  <si>
    <t>未提现</t>
  </si>
  <si>
    <t>携程开票</t>
  </si>
  <si>
    <t xml:space="preserve">2533227	</t>
  </si>
  <si>
    <t xml:space="preserve">570195	</t>
  </si>
  <si>
    <t xml:space="preserve">17977139610	</t>
  </si>
  <si>
    <t>[威斯敏斯特城]胜利之家酒店(Victory House Hotel)(37214020)</t>
  </si>
  <si>
    <t>经典大床房&lt;不退款&gt;&lt;2人入住&gt;</t>
  </si>
  <si>
    <t>Fernando/Raj</t>
  </si>
  <si>
    <t xml:space="preserve">2560524	</t>
  </si>
  <si>
    <t xml:space="preserve">923162	</t>
  </si>
  <si>
    <t xml:space="preserve">18126927898	</t>
  </si>
  <si>
    <t>[比灵斯]多德牧野别墅酒店(Dude Rancher Lodge)(40012117)</t>
  </si>
  <si>
    <t>标准间1张大床&lt;不退款&gt;&lt;2人入住&gt;</t>
  </si>
  <si>
    <t>Jinsi/Gaia</t>
  </si>
  <si>
    <t xml:space="preserve">	</t>
  </si>
  <si>
    <t xml:space="preserve">683881209	</t>
  </si>
  <si>
    <t xml:space="preserve">18150480481	</t>
  </si>
  <si>
    <t>[尼斯]尼斯海滨酒店(Hotel Nice Riviera)(48377031)</t>
  </si>
  <si>
    <t>经典双床房&lt;2人入住&gt;&lt;不退款&gt;</t>
  </si>
  <si>
    <t>Gao/Yu,Cai/Ying</t>
  </si>
  <si>
    <t xml:space="preserve">18151644903	</t>
  </si>
  <si>
    <t>[柏林]雷迪森柏林亚历山大广场酒店(Park Inn by Radisson Berlin Alexanderplatz)(37205401)</t>
  </si>
  <si>
    <t>标准城景房&lt;不退款&gt;&lt;2人入住&gt;</t>
  </si>
  <si>
    <t>O Reilly/William</t>
  </si>
  <si>
    <t xml:space="preserve">2596124	</t>
  </si>
  <si>
    <t xml:space="preserve">3345034	</t>
  </si>
  <si>
    <t xml:space="preserve">18237703857	</t>
  </si>
  <si>
    <t>[新加坡]新加坡怡阁大酒店，良木园酒店集团成员 (Staycation Approved)(York Hotel, a Member of The Goodwood Group of Hotels (Staycation Approved))(37244235)</t>
  </si>
  <si>
    <t>高级房&lt;不退款&gt;&lt;2人入住&gt;</t>
  </si>
  <si>
    <t>Yuen/Kenneth</t>
  </si>
  <si>
    <t xml:space="preserve">Conf # 1771357 byJacqueline Tan / Reservations Manager	</t>
  </si>
  <si>
    <t xml:space="preserve">18301677287	</t>
  </si>
  <si>
    <t>[瓦伦西亚]维拉卡洛斯酒店(Hotel Villacarlos)(39054826)</t>
  </si>
  <si>
    <t>标准房&lt;不退款&gt;&lt;2人入住&gt;</t>
  </si>
  <si>
    <t>Vallet Rodrigo/Joaquin</t>
  </si>
  <si>
    <t xml:space="preserve">853030741	</t>
  </si>
  <si>
    <t xml:space="preserve">18303192941	</t>
  </si>
  <si>
    <t>[斯波坎]苹果树酒店(Apple Tree Inn)(39960909)</t>
  </si>
  <si>
    <t>套房1大床&lt;不退款&gt;&lt;2人入住&gt;</t>
  </si>
  <si>
    <t>Walker/James Michael,Walker /Mary Beth</t>
  </si>
  <si>
    <t xml:space="preserve">2612375	</t>
  </si>
  <si>
    <t xml:space="preserve">579469	</t>
  </si>
  <si>
    <t xml:space="preserve">18356140864	</t>
  </si>
  <si>
    <t>[Batu Sub-District]阿斯顿因巴图(ASTON Inn Batu)(39659340)</t>
  </si>
  <si>
    <t>高级房间&lt;不退款&gt;&lt;2人入住&gt;</t>
  </si>
  <si>
    <t>Rustandar/Tan Kiki</t>
  </si>
  <si>
    <t xml:space="preserve">18357350830	</t>
  </si>
  <si>
    <t>[埃文帕克]西布林伊克诺旅馆(Econo Lodge Sebring)(39664404)</t>
  </si>
  <si>
    <t>标准客房1张大床&lt;不退款&gt;&lt;2人入住&gt;</t>
  </si>
  <si>
    <t>Bennett/Michelle</t>
  </si>
  <si>
    <t xml:space="preserve">18363365415	</t>
  </si>
  <si>
    <t>[伯明翰]伯明翰丽笙酒店(Radisson Blu Hotel, Birmingham)(37205821)</t>
  </si>
  <si>
    <t>标准房&lt;2人入住&gt;&lt;不退款&gt;</t>
  </si>
  <si>
    <t>bai/shenglin</t>
  </si>
  <si>
    <t>，</t>
  </si>
  <si>
    <t>A220715093711481</t>
  </si>
  <si>
    <t>USD / HKD 当前参考汇率: 7.84978</t>
  </si>
  <si>
    <t>总计： 2896 USD/
22732.96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</si>
  <si>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</si>
  <si>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</si>
  <si>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</si>
  <si>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</si>
  <si>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</si>
  <si>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</si>
  <si>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</si>
  <si>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</si>
  <si>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</si>
  <si>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</si>
  <si>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</si>
  <si>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</si>
  <si>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</si>
  <si>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</si>
  <si>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</si>
  <si>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</si>
  <si>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</si>
  <si>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</si>
  <si>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2022-07-11</t>
  </si>
  <si>
    <t>2617892</t>
  </si>
  <si>
    <t>伯明翰丽笙酒店</t>
  </si>
  <si>
    <t>bai shenglin</t>
  </si>
  <si>
    <t>2022-07-12</t>
  </si>
  <si>
    <t>退房日周结</t>
  </si>
  <si>
    <t>785.27</t>
  </si>
  <si>
    <t>117.00</t>
  </si>
  <si>
    <t>0</t>
  </si>
  <si>
    <t>0.00</t>
  </si>
  <si>
    <t>携程盛景国际直连</t>
  </si>
  <si>
    <t>01.010677</t>
  </si>
  <si>
    <t>2022-07-11 18:15:21</t>
  </si>
  <si>
    <t>否</t>
  </si>
  <si>
    <t>汇智国际旅游发展有限公司</t>
  </si>
  <si>
    <t>直连</t>
  </si>
  <si>
    <t>2617226</t>
  </si>
  <si>
    <t>经济旅馆 (Sebring)</t>
  </si>
  <si>
    <t>Bennett Michelle</t>
  </si>
  <si>
    <t>416.13</t>
  </si>
  <si>
    <t>62.00</t>
  </si>
  <si>
    <t>2022-07-11 01:59:52</t>
  </si>
  <si>
    <t>2022-07-10</t>
  </si>
  <si>
    <t>2617040</t>
  </si>
  <si>
    <t>阿斯顿因巴图</t>
  </si>
  <si>
    <t>Rustandar Tan Kiki</t>
  </si>
  <si>
    <t>221.49</t>
  </si>
  <si>
    <t>33.00</t>
  </si>
  <si>
    <t>2022-07-10 21:06:10</t>
  </si>
  <si>
    <t>2022-07-06</t>
  </si>
  <si>
    <t>2612375</t>
  </si>
  <si>
    <t>苹果树客栈</t>
  </si>
  <si>
    <t>Walker James Michael,Walker Mary Beth</t>
  </si>
  <si>
    <t>633.17</t>
  </si>
  <si>
    <t>94.00</t>
  </si>
  <si>
    <t>2022-07-06 03:53:06</t>
  </si>
  <si>
    <t>2022-07-05</t>
  </si>
  <si>
    <t>2612131</t>
  </si>
  <si>
    <t>维拉卡洛斯酒店</t>
  </si>
  <si>
    <t>Vallet Rodrigo Joaquin</t>
  </si>
  <si>
    <t>449.92</t>
  </si>
  <si>
    <t>67.00</t>
  </si>
  <si>
    <t>2022-07-05 21:02:26</t>
  </si>
  <si>
    <t>2022-06-29</t>
  </si>
  <si>
    <t>2606676</t>
  </si>
  <si>
    <t>怡阁酒店</t>
  </si>
  <si>
    <t>Yuen Kenneth</t>
  </si>
  <si>
    <t>2022-07-08</t>
  </si>
  <si>
    <t>3979.60</t>
  </si>
  <si>
    <t>592.00</t>
  </si>
  <si>
    <t>2022-06-29 19:37:05</t>
  </si>
  <si>
    <t>2022-06-19</t>
  </si>
  <si>
    <t>2596124</t>
  </si>
  <si>
    <t>雷迪森柏林亚历山大广场酒店</t>
  </si>
  <si>
    <t>O Reilly William</t>
  </si>
  <si>
    <t>2022-07-09</t>
  </si>
  <si>
    <t>2706.38</t>
  </si>
  <si>
    <t>402.00</t>
  </si>
  <si>
    <t>2022-06-19 02:12:39</t>
  </si>
  <si>
    <t>2022-06-18</t>
  </si>
  <si>
    <t>2595867</t>
  </si>
  <si>
    <t>尼斯海滨酒店</t>
  </si>
  <si>
    <t>Gao Yu,Cai Ying</t>
  </si>
  <si>
    <t>2288.98</t>
  </si>
  <si>
    <t>340.00</t>
  </si>
  <si>
    <t>2022-06-18 20:24:34</t>
  </si>
  <si>
    <t>2022-06-15</t>
  </si>
  <si>
    <t>2592061</t>
  </si>
  <si>
    <t>多德牧野别墅酒店</t>
  </si>
  <si>
    <t>Jinsi Gaia</t>
  </si>
  <si>
    <t>601.31</t>
  </si>
  <si>
    <t>89.00</t>
  </si>
  <si>
    <t>2022-06-15 22:53:10</t>
  </si>
  <si>
    <t>2022-05-22</t>
  </si>
  <si>
    <t>2560524</t>
  </si>
  <si>
    <t>伦敦莱斯特广场胜利之家酒店</t>
  </si>
  <si>
    <t>Fernando Raj</t>
  </si>
  <si>
    <t>6358.90</t>
  </si>
  <si>
    <t>948.00</t>
  </si>
  <si>
    <t>2022-05-22 21:11:43</t>
  </si>
  <si>
    <t>2022-05-02</t>
  </si>
  <si>
    <t>2533227</t>
  </si>
  <si>
    <t>坎特利套房酒店</t>
  </si>
  <si>
    <t>LAURAC Marvin</t>
  </si>
  <si>
    <t>1006.47</t>
  </si>
  <si>
    <t>152.00</t>
  </si>
  <si>
    <t>2022-05-02 07:44:11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</si>
</sst>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44753</v>
      </c>
      <c r="G2" s="6">
        <v>44754</v>
      </c>
      <c r="H2" s="4">
        <v>1</v>
      </c>
      <c r="I2" s="4">
        <v>1</v>
      </c>
      <c r="J2" s="4">
        <v>1</v>
      </c>
      <c r="K2" s="4" t="s">
        <v>30</v>
      </c>
      <c r="L2" s="4">
        <v>152</v>
      </c>
      <c r="M2" s="4">
        <v>152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44757</v>
      </c>
      <c r="T2" s="4" t="s">
        <v>34</v>
      </c>
      <c r="U2" s="4">
        <v>152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44751</v>
      </c>
      <c r="G3" s="6">
        <v>44754</v>
      </c>
      <c r="H3" s="4">
        <v>1</v>
      </c>
      <c r="I3" s="4">
        <v>3</v>
      </c>
      <c r="J3" s="4">
        <v>3</v>
      </c>
      <c r="K3" s="4" t="s">
        <v>30</v>
      </c>
      <c r="L3" s="4">
        <v>948</v>
      </c>
      <c r="M3" s="4">
        <v>948</v>
      </c>
      <c r="N3" s="4" t="s">
        <v>40</v>
      </c>
      <c r="O3" s="4" t="s">
        <v>32</v>
      </c>
      <c r="P3" s="4" t="s">
        <v>33</v>
      </c>
      <c r="Q3" s="4">
        <v>0</v>
      </c>
      <c r="R3" s="7">
        <v>44703</v>
      </c>
      <c r="S3" s="6">
        <v>44757</v>
      </c>
      <c r="T3" s="4" t="s">
        <v>34</v>
      </c>
      <c r="U3" s="4">
        <v>948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44753</v>
      </c>
      <c r="G4" s="6">
        <v>44754</v>
      </c>
      <c r="H4" s="4">
        <v>1</v>
      </c>
      <c r="I4" s="4">
        <v>1</v>
      </c>
      <c r="J4" s="4">
        <v>1</v>
      </c>
      <c r="K4" s="4" t="s">
        <v>30</v>
      </c>
      <c r="L4" s="4">
        <v>89</v>
      </c>
      <c r="M4" s="4">
        <v>89</v>
      </c>
      <c r="N4" s="4" t="s">
        <v>46</v>
      </c>
      <c r="O4" s="4" t="s">
        <v>32</v>
      </c>
      <c r="P4" s="4" t="s">
        <v>33</v>
      </c>
      <c r="Q4" s="4">
        <v>0</v>
      </c>
      <c r="R4" s="7">
        <v>44727</v>
      </c>
      <c r="S4" s="6">
        <v>44757</v>
      </c>
      <c r="T4" s="4" t="s">
        <v>34</v>
      </c>
      <c r="U4" s="4">
        <v>89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44752</v>
      </c>
      <c r="G5" s="6">
        <v>44754</v>
      </c>
      <c r="H5" s="4">
        <v>1</v>
      </c>
      <c r="I5" s="4">
        <v>2</v>
      </c>
      <c r="J5" s="4">
        <v>2</v>
      </c>
      <c r="K5" s="4" t="s">
        <v>30</v>
      </c>
      <c r="L5" s="4">
        <v>340</v>
      </c>
      <c r="M5" s="4">
        <v>340</v>
      </c>
      <c r="N5" s="4" t="s">
        <v>52</v>
      </c>
      <c r="O5" s="4" t="s">
        <v>32</v>
      </c>
      <c r="P5" s="4" t="s">
        <v>33</v>
      </c>
      <c r="Q5" s="4">
        <v>0</v>
      </c>
      <c r="R5" s="7">
        <v>44730</v>
      </c>
      <c r="S5" s="6">
        <v>44757</v>
      </c>
      <c r="T5" s="4" t="s">
        <v>34</v>
      </c>
      <c r="U5" s="4">
        <v>340</v>
      </c>
      <c r="V5" s="4">
        <v>0</v>
      </c>
      <c r="W5" s="4">
        <v>0</v>
      </c>
      <c r="X5" s="4" t="s">
        <v>47</v>
      </c>
      <c r="Y5" s="4" t="s">
        <v>47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44751</v>
      </c>
      <c r="G6" s="6">
        <v>44754</v>
      </c>
      <c r="H6" s="4">
        <v>1</v>
      </c>
      <c r="I6" s="4">
        <v>3</v>
      </c>
      <c r="J6" s="4">
        <v>3</v>
      </c>
      <c r="K6" s="4" t="s">
        <v>30</v>
      </c>
      <c r="L6" s="4">
        <v>402</v>
      </c>
      <c r="M6" s="4">
        <v>402</v>
      </c>
      <c r="N6" s="4" t="s">
        <v>56</v>
      </c>
      <c r="O6" s="4" t="s">
        <v>32</v>
      </c>
      <c r="P6" s="4" t="s">
        <v>33</v>
      </c>
      <c r="Q6" s="4">
        <v>0</v>
      </c>
      <c r="R6" s="7">
        <v>44731</v>
      </c>
      <c r="S6" s="6">
        <v>44757</v>
      </c>
      <c r="T6" s="4" t="s">
        <v>34</v>
      </c>
      <c r="U6" s="4">
        <v>402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44750</v>
      </c>
      <c r="G7" s="6">
        <v>44754</v>
      </c>
      <c r="H7" s="4">
        <v>1</v>
      </c>
      <c r="I7" s="4">
        <v>4</v>
      </c>
      <c r="J7" s="4">
        <v>4</v>
      </c>
      <c r="K7" s="4" t="s">
        <v>30</v>
      </c>
      <c r="L7" s="4">
        <v>592</v>
      </c>
      <c r="M7" s="4">
        <v>592</v>
      </c>
      <c r="N7" s="4" t="s">
        <v>62</v>
      </c>
      <c r="O7" s="4" t="s">
        <v>32</v>
      </c>
      <c r="P7" s="4" t="s">
        <v>33</v>
      </c>
      <c r="Q7" s="4">
        <v>0</v>
      </c>
      <c r="R7" s="7">
        <v>44741</v>
      </c>
      <c r="S7" s="6">
        <v>44757</v>
      </c>
      <c r="T7" s="4" t="s">
        <v>34</v>
      </c>
      <c r="U7" s="4">
        <v>592</v>
      </c>
      <c r="V7" s="4">
        <v>0</v>
      </c>
      <c r="W7" s="4">
        <v>0</v>
      </c>
      <c r="X7" s="4" t="s">
        <v>47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44753</v>
      </c>
      <c r="G8" s="6">
        <v>44754</v>
      </c>
      <c r="H8" s="4">
        <v>1</v>
      </c>
      <c r="I8" s="4">
        <v>1</v>
      </c>
      <c r="J8" s="4">
        <v>1</v>
      </c>
      <c r="K8" s="4" t="s">
        <v>30</v>
      </c>
      <c r="L8" s="4">
        <v>67</v>
      </c>
      <c r="M8" s="4">
        <v>67</v>
      </c>
      <c r="N8" s="4" t="s">
        <v>67</v>
      </c>
      <c r="O8" s="4" t="s">
        <v>32</v>
      </c>
      <c r="P8" s="4" t="s">
        <v>33</v>
      </c>
      <c r="Q8" s="4">
        <v>0</v>
      </c>
      <c r="R8" s="7">
        <v>44747</v>
      </c>
      <c r="S8" s="6">
        <v>44757</v>
      </c>
      <c r="T8" s="4" t="s">
        <v>34</v>
      </c>
      <c r="U8" s="4">
        <v>67</v>
      </c>
      <c r="V8" s="4">
        <v>0</v>
      </c>
      <c r="W8" s="4">
        <v>0</v>
      </c>
      <c r="X8" s="4" t="s">
        <v>47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44753</v>
      </c>
      <c r="G9" s="6">
        <v>44754</v>
      </c>
      <c r="H9" s="4">
        <v>1</v>
      </c>
      <c r="I9" s="4">
        <v>1</v>
      </c>
      <c r="J9" s="4">
        <v>1</v>
      </c>
      <c r="K9" s="4" t="s">
        <v>30</v>
      </c>
      <c r="L9" s="4">
        <v>94</v>
      </c>
      <c r="M9" s="4">
        <v>94</v>
      </c>
      <c r="N9" s="4" t="s">
        <v>72</v>
      </c>
      <c r="O9" s="4" t="s">
        <v>32</v>
      </c>
      <c r="P9" s="4" t="s">
        <v>33</v>
      </c>
      <c r="Q9" s="4">
        <v>0</v>
      </c>
      <c r="R9" s="7">
        <v>44748</v>
      </c>
      <c r="S9" s="6">
        <v>44757</v>
      </c>
      <c r="T9" s="4" t="s">
        <v>34</v>
      </c>
      <c r="U9" s="4">
        <v>94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44753</v>
      </c>
      <c r="G10" s="6">
        <v>44754</v>
      </c>
      <c r="H10" s="4">
        <v>1</v>
      </c>
      <c r="I10" s="4">
        <v>1</v>
      </c>
      <c r="J10" s="4">
        <v>1</v>
      </c>
      <c r="K10" s="4" t="s">
        <v>30</v>
      </c>
      <c r="L10" s="4">
        <v>33</v>
      </c>
      <c r="M10" s="4">
        <v>33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44752</v>
      </c>
      <c r="S10" s="6">
        <v>44757</v>
      </c>
      <c r="T10" s="4" t="s">
        <v>34</v>
      </c>
      <c r="U10" s="4">
        <v>33</v>
      </c>
      <c r="V10" s="4">
        <v>0</v>
      </c>
      <c r="W10" s="4">
        <v>0</v>
      </c>
      <c r="X10" s="4" t="s">
        <v>47</v>
      </c>
      <c r="Y10" s="4" t="s">
        <v>47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44753</v>
      </c>
      <c r="G11" s="6">
        <v>44754</v>
      </c>
      <c r="H11" s="4">
        <v>1</v>
      </c>
      <c r="I11" s="4">
        <v>1</v>
      </c>
      <c r="J11" s="4">
        <v>1</v>
      </c>
      <c r="K11" s="4" t="s">
        <v>30</v>
      </c>
      <c r="L11" s="4">
        <v>62</v>
      </c>
      <c r="M11" s="4">
        <v>62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44753</v>
      </c>
      <c r="S11" s="6">
        <v>44757</v>
      </c>
      <c r="T11" s="4" t="s">
        <v>34</v>
      </c>
      <c r="U11" s="4">
        <v>62</v>
      </c>
      <c r="V11" s="4">
        <v>0</v>
      </c>
      <c r="W11" s="4">
        <v>0</v>
      </c>
      <c r="X11" s="4" t="s">
        <v>47</v>
      </c>
      <c r="Y11" s="4" t="s">
        <v>47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44753</v>
      </c>
      <c r="G12" s="6">
        <v>44754</v>
      </c>
      <c r="H12" s="4">
        <v>1</v>
      </c>
      <c r="I12" s="4">
        <v>1</v>
      </c>
      <c r="J12" s="4">
        <v>1</v>
      </c>
      <c r="K12" s="4" t="s">
        <v>30</v>
      </c>
      <c r="L12" s="4">
        <v>117</v>
      </c>
      <c r="M12" s="4">
        <v>117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44753</v>
      </c>
      <c r="S12" s="6">
        <v>44757</v>
      </c>
      <c r="T12" s="4" t="s">
        <v>34</v>
      </c>
      <c r="U12" s="4">
        <v>117</v>
      </c>
      <c r="V12" s="4">
        <v>0</v>
      </c>
      <c r="W12" s="4">
        <v>0</v>
      </c>
      <c r="X12" s="4" t="s">
        <v>47</v>
      </c>
      <c r="Y12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7" sqref="A17:A19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17878436335</v>
      </c>
      <c r="B2" s="6">
        <v>44753</v>
      </c>
      <c r="C2" s="6">
        <v>44754</v>
      </c>
      <c r="D2" s="4">
        <v>152</v>
      </c>
      <c r="E2" s="4" t="str">
        <f>VLOOKUP(A2,HOP!A:L,12,0)</f>
        <v>152.00</v>
      </c>
      <c r="F2" s="4" t="str">
        <f>VLOOKUP(A2,HOP!A:C,3,0)</f>
        <v>2533227</v>
      </c>
      <c r="G2" s="4">
        <f>D2-E2</f>
        <v>0</v>
      </c>
      <c r="H2" s="4" t="str">
        <f>$H$1&amp;F2</f>
        <v>，2533227</v>
      </c>
      <c r="I2" s="4" t="str">
        <f>VLOOKUP(A2,HOP!A:U,21,0)</f>
        <v>直连</v>
      </c>
    </row>
    <row r="3" s="4" customFormat="1" spans="1:9">
      <c r="A3" s="5">
        <v>17977139610</v>
      </c>
      <c r="B3" s="6">
        <v>44751</v>
      </c>
      <c r="C3" s="6">
        <v>44754</v>
      </c>
      <c r="D3" s="4">
        <v>948</v>
      </c>
      <c r="E3" s="4" t="str">
        <f>VLOOKUP(A3,HOP!A:L,12,0)</f>
        <v>948.00</v>
      </c>
      <c r="F3" s="4" t="str">
        <f>VLOOKUP(A3,HOP!A:C,3,0)</f>
        <v>2560524</v>
      </c>
      <c r="G3" s="4">
        <f t="shared" ref="G3:G12" si="0">D3-E3</f>
        <v>0</v>
      </c>
      <c r="H3" s="4" t="str">
        <f t="shared" ref="H3:H12" si="1">$H$1&amp;F3</f>
        <v>，2560524</v>
      </c>
      <c r="I3" s="4" t="str">
        <f>VLOOKUP(A3,HOP!A:U,21,0)</f>
        <v>直连</v>
      </c>
    </row>
    <row r="4" s="4" customFormat="1" spans="1:9">
      <c r="A4" s="5">
        <v>18126927898</v>
      </c>
      <c r="B4" s="6">
        <v>44753</v>
      </c>
      <c r="C4" s="6">
        <v>44754</v>
      </c>
      <c r="D4" s="4">
        <v>89</v>
      </c>
      <c r="E4" s="4" t="str">
        <f>VLOOKUP(A4,HOP!A:L,12,0)</f>
        <v>89.00</v>
      </c>
      <c r="F4" s="4" t="str">
        <f>VLOOKUP(A4,HOP!A:C,3,0)</f>
        <v>2592061</v>
      </c>
      <c r="G4" s="4">
        <f t="shared" si="0"/>
        <v>0</v>
      </c>
      <c r="H4" s="4" t="str">
        <f t="shared" si="1"/>
        <v>，2592061</v>
      </c>
      <c r="I4" s="4" t="str">
        <f>VLOOKUP(A4,HOP!A:U,21,0)</f>
        <v>直连</v>
      </c>
    </row>
    <row r="5" s="4" customFormat="1" spans="1:9">
      <c r="A5" s="5">
        <v>18150480481</v>
      </c>
      <c r="B5" s="6">
        <v>44752</v>
      </c>
      <c r="C5" s="6">
        <v>44754</v>
      </c>
      <c r="D5" s="4">
        <v>340</v>
      </c>
      <c r="E5" s="4" t="str">
        <f>VLOOKUP(A5,HOP!A:L,12,0)</f>
        <v>340.00</v>
      </c>
      <c r="F5" s="4" t="str">
        <f>VLOOKUP(A5,HOP!A:C,3,0)</f>
        <v>2595867</v>
      </c>
      <c r="G5" s="4">
        <f t="shared" si="0"/>
        <v>0</v>
      </c>
      <c r="H5" s="4" t="str">
        <f t="shared" si="1"/>
        <v>，2595867</v>
      </c>
      <c r="I5" s="4" t="str">
        <f>VLOOKUP(A5,HOP!A:U,21,0)</f>
        <v>直连</v>
      </c>
    </row>
    <row r="6" s="4" customFormat="1" spans="1:9">
      <c r="A6" s="5">
        <v>18151644903</v>
      </c>
      <c r="B6" s="6">
        <v>44751</v>
      </c>
      <c r="C6" s="6">
        <v>44754</v>
      </c>
      <c r="D6" s="4">
        <v>402</v>
      </c>
      <c r="E6" s="4" t="str">
        <f>VLOOKUP(A6,HOP!A:L,12,0)</f>
        <v>402.00</v>
      </c>
      <c r="F6" s="4" t="str">
        <f>VLOOKUP(A6,HOP!A:C,3,0)</f>
        <v>2596124</v>
      </c>
      <c r="G6" s="4">
        <f t="shared" si="0"/>
        <v>0</v>
      </c>
      <c r="H6" s="4" t="str">
        <f t="shared" si="1"/>
        <v>，2596124</v>
      </c>
      <c r="I6" s="4" t="str">
        <f>VLOOKUP(A6,HOP!A:U,21,0)</f>
        <v>直连</v>
      </c>
    </row>
    <row r="7" s="4" customFormat="1" spans="1:9">
      <c r="A7" s="5">
        <v>18237703857</v>
      </c>
      <c r="B7" s="6">
        <v>44750</v>
      </c>
      <c r="C7" s="6">
        <v>44754</v>
      </c>
      <c r="D7" s="4">
        <v>592</v>
      </c>
      <c r="E7" s="4" t="str">
        <f>VLOOKUP(A7,HOP!A:L,12,0)</f>
        <v>592.00</v>
      </c>
      <c r="F7" s="4" t="str">
        <f>VLOOKUP(A7,HOP!A:C,3,0)</f>
        <v>2606676</v>
      </c>
      <c r="G7" s="4">
        <f t="shared" si="0"/>
        <v>0</v>
      </c>
      <c r="H7" s="4" t="str">
        <f t="shared" si="1"/>
        <v>，2606676</v>
      </c>
      <c r="I7" s="4" t="str">
        <f>VLOOKUP(A7,HOP!A:U,21,0)</f>
        <v>直连</v>
      </c>
    </row>
    <row r="8" s="4" customFormat="1" spans="1:9">
      <c r="A8" s="5">
        <v>18301677287</v>
      </c>
      <c r="B8" s="6">
        <v>44753</v>
      </c>
      <c r="C8" s="6">
        <v>44754</v>
      </c>
      <c r="D8" s="4">
        <v>67</v>
      </c>
      <c r="E8" s="4" t="str">
        <f>VLOOKUP(A8,HOP!A:L,12,0)</f>
        <v>67.00</v>
      </c>
      <c r="F8" s="4" t="str">
        <f>VLOOKUP(A8,HOP!A:C,3,0)</f>
        <v>2612131</v>
      </c>
      <c r="G8" s="4">
        <f t="shared" si="0"/>
        <v>0</v>
      </c>
      <c r="H8" s="4" t="str">
        <f t="shared" si="1"/>
        <v>，2612131</v>
      </c>
      <c r="I8" s="4" t="str">
        <f>VLOOKUP(A8,HOP!A:U,21,0)</f>
        <v>直连</v>
      </c>
    </row>
    <row r="9" s="4" customFormat="1" spans="1:9">
      <c r="A9" s="5">
        <v>18303192941</v>
      </c>
      <c r="B9" s="6">
        <v>44753</v>
      </c>
      <c r="C9" s="6">
        <v>44754</v>
      </c>
      <c r="D9" s="4">
        <v>94</v>
      </c>
      <c r="E9" s="4" t="str">
        <f>VLOOKUP(A9,HOP!A:L,12,0)</f>
        <v>94.00</v>
      </c>
      <c r="F9" s="4" t="str">
        <f>VLOOKUP(A9,HOP!A:C,3,0)</f>
        <v>2612375</v>
      </c>
      <c r="G9" s="4">
        <f t="shared" si="0"/>
        <v>0</v>
      </c>
      <c r="H9" s="4" t="str">
        <f t="shared" si="1"/>
        <v>，2612375</v>
      </c>
      <c r="I9" s="4" t="str">
        <f>VLOOKUP(A9,HOP!A:U,21,0)</f>
        <v>直连</v>
      </c>
    </row>
    <row r="10" s="4" customFormat="1" spans="1:9">
      <c r="A10" s="5">
        <v>18356140864</v>
      </c>
      <c r="B10" s="6">
        <v>44753</v>
      </c>
      <c r="C10" s="6">
        <v>44754</v>
      </c>
      <c r="D10" s="4">
        <v>33</v>
      </c>
      <c r="E10" s="4" t="str">
        <f>VLOOKUP(A10,HOP!A:L,12,0)</f>
        <v>33.00</v>
      </c>
      <c r="F10" s="4" t="str">
        <f>VLOOKUP(A10,HOP!A:C,3,0)</f>
        <v>2617040</v>
      </c>
      <c r="G10" s="4">
        <f t="shared" si="0"/>
        <v>0</v>
      </c>
      <c r="H10" s="4" t="str">
        <f t="shared" si="1"/>
        <v>，2617040</v>
      </c>
      <c r="I10" s="4" t="str">
        <f>VLOOKUP(A10,HOP!A:U,21,0)</f>
        <v>直连</v>
      </c>
    </row>
    <row r="11" s="4" customFormat="1" spans="1:9">
      <c r="A11" s="5">
        <v>18357350830</v>
      </c>
      <c r="B11" s="6">
        <v>44753</v>
      </c>
      <c r="C11" s="6">
        <v>44754</v>
      </c>
      <c r="D11" s="4">
        <v>62</v>
      </c>
      <c r="E11" s="4" t="str">
        <f>VLOOKUP(A11,HOP!A:L,12,0)</f>
        <v>62.00</v>
      </c>
      <c r="F11" s="4" t="str">
        <f>VLOOKUP(A11,HOP!A:C,3,0)</f>
        <v>2617226</v>
      </c>
      <c r="G11" s="4">
        <f t="shared" si="0"/>
        <v>0</v>
      </c>
      <c r="H11" s="4" t="str">
        <f t="shared" si="1"/>
        <v>，2617226</v>
      </c>
      <c r="I11" s="4" t="str">
        <f>VLOOKUP(A11,HOP!A:U,21,0)</f>
        <v>直连</v>
      </c>
    </row>
    <row r="12" s="4" customFormat="1" spans="1:9">
      <c r="A12" s="5">
        <v>18363365415</v>
      </c>
      <c r="B12" s="6">
        <v>44753</v>
      </c>
      <c r="C12" s="6">
        <v>44754</v>
      </c>
      <c r="D12" s="4">
        <v>117</v>
      </c>
      <c r="E12" s="4" t="str">
        <f>VLOOKUP(A12,HOP!A:L,12,0)</f>
        <v>117.00</v>
      </c>
      <c r="F12" s="4" t="str">
        <f>VLOOKUP(A12,HOP!A:C,3,0)</f>
        <v>2617892</v>
      </c>
      <c r="G12" s="4">
        <f t="shared" si="0"/>
        <v>0</v>
      </c>
      <c r="H12" s="4" t="str">
        <f t="shared" si="1"/>
        <v>，2617892</v>
      </c>
      <c r="I12" s="4" t="str">
        <f>VLOOKUP(A12,HOP!A:U,21,0)</f>
        <v>直连</v>
      </c>
    </row>
    <row r="14" spans="4:4">
      <c r="D14" s="4">
        <f>SUM(D2:D13)</f>
        <v>2896</v>
      </c>
    </row>
    <row r="17" spans="1:1">
      <c r="A17" s="4" t="s">
        <v>88</v>
      </c>
    </row>
    <row r="18" spans="1:1">
      <c r="A18" s="4" t="s">
        <v>89</v>
      </c>
    </row>
    <row r="19" spans="1:1">
      <c r="A19" s="4" t="s">
        <v>90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</row>
    <row r="2" s="1" customFormat="1" spans="1:21">
      <c r="A2" s="3">
        <v>18363365415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109</v>
      </c>
      <c r="G2" s="1" t="s">
        <v>113</v>
      </c>
      <c r="H2" s="1" t="s">
        <v>114</v>
      </c>
      <c r="I2" s="1" t="s">
        <v>115</v>
      </c>
      <c r="J2" s="1" t="s">
        <v>30</v>
      </c>
      <c r="K2" s="1" t="s">
        <v>116</v>
      </c>
      <c r="L2" s="1" t="s">
        <v>116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</row>
    <row r="3" s="1" customFormat="1" spans="1:21">
      <c r="A3" s="3">
        <v>18357350830</v>
      </c>
      <c r="B3" s="1" t="s">
        <v>109</v>
      </c>
      <c r="C3" s="1" t="s">
        <v>125</v>
      </c>
      <c r="D3" s="1" t="s">
        <v>126</v>
      </c>
      <c r="E3" s="1" t="s">
        <v>127</v>
      </c>
      <c r="F3" s="1" t="s">
        <v>109</v>
      </c>
      <c r="G3" s="1" t="s">
        <v>113</v>
      </c>
      <c r="H3" s="1" t="s">
        <v>114</v>
      </c>
      <c r="I3" s="1" t="s">
        <v>128</v>
      </c>
      <c r="J3" s="1" t="s">
        <v>30</v>
      </c>
      <c r="K3" s="1" t="s">
        <v>129</v>
      </c>
      <c r="L3" s="1" t="s">
        <v>129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130</v>
      </c>
      <c r="S3" s="1" t="s">
        <v>122</v>
      </c>
      <c r="T3" s="1" t="s">
        <v>123</v>
      </c>
      <c r="U3" s="1" t="s">
        <v>124</v>
      </c>
    </row>
    <row r="4" s="1" customFormat="1" spans="1:21">
      <c r="A4" s="3">
        <v>18356140864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109</v>
      </c>
      <c r="G4" s="1" t="s">
        <v>113</v>
      </c>
      <c r="H4" s="1" t="s">
        <v>114</v>
      </c>
      <c r="I4" s="1" t="s">
        <v>135</v>
      </c>
      <c r="J4" s="1" t="s">
        <v>30</v>
      </c>
      <c r="K4" s="1" t="s">
        <v>136</v>
      </c>
      <c r="L4" s="1" t="s">
        <v>136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137</v>
      </c>
      <c r="S4" s="1" t="s">
        <v>122</v>
      </c>
      <c r="T4" s="1" t="s">
        <v>123</v>
      </c>
      <c r="U4" s="1" t="s">
        <v>124</v>
      </c>
    </row>
    <row r="5" s="1" customFormat="1" spans="1:21">
      <c r="A5" s="3">
        <v>18303192941</v>
      </c>
      <c r="B5" s="1" t="s">
        <v>138</v>
      </c>
      <c r="C5" s="1" t="s">
        <v>139</v>
      </c>
      <c r="D5" s="1" t="s">
        <v>140</v>
      </c>
      <c r="E5" s="1" t="s">
        <v>141</v>
      </c>
      <c r="F5" s="1" t="s">
        <v>109</v>
      </c>
      <c r="G5" s="1" t="s">
        <v>113</v>
      </c>
      <c r="H5" s="1" t="s">
        <v>114</v>
      </c>
      <c r="I5" s="1" t="s">
        <v>142</v>
      </c>
      <c r="J5" s="1" t="s">
        <v>30</v>
      </c>
      <c r="K5" s="1" t="s">
        <v>143</v>
      </c>
      <c r="L5" s="1" t="s">
        <v>143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144</v>
      </c>
      <c r="S5" s="1" t="s">
        <v>122</v>
      </c>
      <c r="T5" s="1" t="s">
        <v>123</v>
      </c>
      <c r="U5" s="1" t="s">
        <v>124</v>
      </c>
    </row>
    <row r="6" s="1" customFormat="1" spans="1:21">
      <c r="A6" s="3">
        <v>18301677287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109</v>
      </c>
      <c r="G6" s="1" t="s">
        <v>113</v>
      </c>
      <c r="H6" s="1" t="s">
        <v>114</v>
      </c>
      <c r="I6" s="1" t="s">
        <v>149</v>
      </c>
      <c r="J6" s="1" t="s">
        <v>30</v>
      </c>
      <c r="K6" s="1" t="s">
        <v>150</v>
      </c>
      <c r="L6" s="1" t="s">
        <v>150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151</v>
      </c>
      <c r="S6" s="1" t="s">
        <v>122</v>
      </c>
      <c r="T6" s="1" t="s">
        <v>123</v>
      </c>
      <c r="U6" s="1" t="s">
        <v>124</v>
      </c>
    </row>
    <row r="7" s="1" customFormat="1" spans="1:21">
      <c r="A7" s="3">
        <v>18237703857</v>
      </c>
      <c r="B7" s="1" t="s">
        <v>152</v>
      </c>
      <c r="C7" s="1" t="s">
        <v>153</v>
      </c>
      <c r="D7" s="1" t="s">
        <v>154</v>
      </c>
      <c r="E7" s="1" t="s">
        <v>155</v>
      </c>
      <c r="F7" s="1" t="s">
        <v>156</v>
      </c>
      <c r="G7" s="1" t="s">
        <v>113</v>
      </c>
      <c r="H7" s="1" t="s">
        <v>114</v>
      </c>
      <c r="I7" s="1" t="s">
        <v>157</v>
      </c>
      <c r="J7" s="1" t="s">
        <v>30</v>
      </c>
      <c r="K7" s="1" t="s">
        <v>158</v>
      </c>
      <c r="L7" s="1" t="s">
        <v>158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159</v>
      </c>
      <c r="S7" s="1" t="s">
        <v>122</v>
      </c>
      <c r="T7" s="1" t="s">
        <v>123</v>
      </c>
      <c r="U7" s="1" t="s">
        <v>124</v>
      </c>
    </row>
    <row r="8" s="1" customFormat="1" spans="1:21">
      <c r="A8" s="3">
        <v>18151644903</v>
      </c>
      <c r="B8" s="1" t="s">
        <v>160</v>
      </c>
      <c r="C8" s="1" t="s">
        <v>161</v>
      </c>
      <c r="D8" s="1" t="s">
        <v>162</v>
      </c>
      <c r="E8" s="1" t="s">
        <v>163</v>
      </c>
      <c r="F8" s="1" t="s">
        <v>164</v>
      </c>
      <c r="G8" s="1" t="s">
        <v>113</v>
      </c>
      <c r="H8" s="1" t="s">
        <v>114</v>
      </c>
      <c r="I8" s="1" t="s">
        <v>165</v>
      </c>
      <c r="J8" s="1" t="s">
        <v>30</v>
      </c>
      <c r="K8" s="1" t="s">
        <v>166</v>
      </c>
      <c r="L8" s="1" t="s">
        <v>166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120</v>
      </c>
      <c r="R8" s="1" t="s">
        <v>167</v>
      </c>
      <c r="S8" s="1" t="s">
        <v>122</v>
      </c>
      <c r="T8" s="1" t="s">
        <v>123</v>
      </c>
      <c r="U8" s="1" t="s">
        <v>124</v>
      </c>
    </row>
    <row r="9" s="1" customFormat="1" spans="1:21">
      <c r="A9" s="3">
        <v>18150480481</v>
      </c>
      <c r="B9" s="1" t="s">
        <v>168</v>
      </c>
      <c r="C9" s="1" t="s">
        <v>169</v>
      </c>
      <c r="D9" s="1" t="s">
        <v>170</v>
      </c>
      <c r="E9" s="1" t="s">
        <v>171</v>
      </c>
      <c r="F9" s="1" t="s">
        <v>131</v>
      </c>
      <c r="G9" s="1" t="s">
        <v>113</v>
      </c>
      <c r="H9" s="1" t="s">
        <v>114</v>
      </c>
      <c r="I9" s="1" t="s">
        <v>172</v>
      </c>
      <c r="J9" s="1" t="s">
        <v>30</v>
      </c>
      <c r="K9" s="1" t="s">
        <v>173</v>
      </c>
      <c r="L9" s="1" t="s">
        <v>173</v>
      </c>
      <c r="M9" s="1" t="s">
        <v>117</v>
      </c>
      <c r="N9" s="1" t="s">
        <v>117</v>
      </c>
      <c r="O9" s="1" t="s">
        <v>118</v>
      </c>
      <c r="P9" s="1" t="s">
        <v>119</v>
      </c>
      <c r="Q9" s="1" t="s">
        <v>120</v>
      </c>
      <c r="R9" s="1" t="s">
        <v>174</v>
      </c>
      <c r="S9" s="1" t="s">
        <v>122</v>
      </c>
      <c r="T9" s="1" t="s">
        <v>123</v>
      </c>
      <c r="U9" s="1" t="s">
        <v>124</v>
      </c>
    </row>
    <row r="10" s="1" customFormat="1" spans="1:21">
      <c r="A10" s="3">
        <v>18126927898</v>
      </c>
      <c r="B10" s="1" t="s">
        <v>175</v>
      </c>
      <c r="C10" s="1" t="s">
        <v>176</v>
      </c>
      <c r="D10" s="1" t="s">
        <v>177</v>
      </c>
      <c r="E10" s="1" t="s">
        <v>178</v>
      </c>
      <c r="F10" s="1" t="s">
        <v>109</v>
      </c>
      <c r="G10" s="1" t="s">
        <v>113</v>
      </c>
      <c r="H10" s="1" t="s">
        <v>114</v>
      </c>
      <c r="I10" s="1" t="s">
        <v>179</v>
      </c>
      <c r="J10" s="1" t="s">
        <v>30</v>
      </c>
      <c r="K10" s="1" t="s">
        <v>180</v>
      </c>
      <c r="L10" s="1" t="s">
        <v>180</v>
      </c>
      <c r="M10" s="1" t="s">
        <v>117</v>
      </c>
      <c r="N10" s="1" t="s">
        <v>117</v>
      </c>
      <c r="O10" s="1" t="s">
        <v>118</v>
      </c>
      <c r="P10" s="1" t="s">
        <v>119</v>
      </c>
      <c r="Q10" s="1" t="s">
        <v>120</v>
      </c>
      <c r="R10" s="1" t="s">
        <v>181</v>
      </c>
      <c r="S10" s="1" t="s">
        <v>122</v>
      </c>
      <c r="T10" s="1" t="s">
        <v>123</v>
      </c>
      <c r="U10" s="1" t="s">
        <v>124</v>
      </c>
    </row>
    <row r="11" s="1" customFormat="1" spans="1:21">
      <c r="A11" s="3">
        <v>17977139610</v>
      </c>
      <c r="B11" s="1" t="s">
        <v>182</v>
      </c>
      <c r="C11" s="1" t="s">
        <v>183</v>
      </c>
      <c r="D11" s="1" t="s">
        <v>184</v>
      </c>
      <c r="E11" s="1" t="s">
        <v>185</v>
      </c>
      <c r="F11" s="1" t="s">
        <v>164</v>
      </c>
      <c r="G11" s="1" t="s">
        <v>113</v>
      </c>
      <c r="H11" s="1" t="s">
        <v>114</v>
      </c>
      <c r="I11" s="1" t="s">
        <v>186</v>
      </c>
      <c r="J11" s="1" t="s">
        <v>30</v>
      </c>
      <c r="K11" s="1" t="s">
        <v>187</v>
      </c>
      <c r="L11" s="1" t="s">
        <v>187</v>
      </c>
      <c r="M11" s="1" t="s">
        <v>117</v>
      </c>
      <c r="N11" s="1" t="s">
        <v>117</v>
      </c>
      <c r="O11" s="1" t="s">
        <v>118</v>
      </c>
      <c r="P11" s="1" t="s">
        <v>119</v>
      </c>
      <c r="Q11" s="1" t="s">
        <v>120</v>
      </c>
      <c r="R11" s="1" t="s">
        <v>188</v>
      </c>
      <c r="S11" s="1" t="s">
        <v>122</v>
      </c>
      <c r="T11" s="1" t="s">
        <v>123</v>
      </c>
      <c r="U11" s="1" t="s">
        <v>124</v>
      </c>
    </row>
    <row r="12" s="1" customFormat="1" spans="1:21">
      <c r="A12" s="3">
        <v>17878436335</v>
      </c>
      <c r="B12" s="1" t="s">
        <v>189</v>
      </c>
      <c r="C12" s="1" t="s">
        <v>190</v>
      </c>
      <c r="D12" s="1" t="s">
        <v>191</v>
      </c>
      <c r="E12" s="1" t="s">
        <v>192</v>
      </c>
      <c r="F12" s="1" t="s">
        <v>109</v>
      </c>
      <c r="G12" s="1" t="s">
        <v>113</v>
      </c>
      <c r="H12" s="1" t="s">
        <v>114</v>
      </c>
      <c r="I12" s="1" t="s">
        <v>193</v>
      </c>
      <c r="J12" s="1" t="s">
        <v>30</v>
      </c>
      <c r="K12" s="1" t="s">
        <v>194</v>
      </c>
      <c r="L12" s="1" t="s">
        <v>194</v>
      </c>
      <c r="M12" s="1" t="s">
        <v>117</v>
      </c>
      <c r="N12" s="1" t="s">
        <v>117</v>
      </c>
      <c r="O12" s="1" t="s">
        <v>118</v>
      </c>
      <c r="P12" s="1" t="s">
        <v>119</v>
      </c>
      <c r="Q12" s="1" t="s">
        <v>120</v>
      </c>
      <c r="R12" s="1" t="s">
        <v>195</v>
      </c>
      <c r="S12" s="1" t="s">
        <v>122</v>
      </c>
      <c r="T12" s="1" t="s">
        <v>123</v>
      </c>
      <c r="U12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2022-07-15T01:33:46Z</dcterms:created>
  <dcterms:modified xsi:type="dcterms:W3CDTF">2022-07-15T01:38:12Z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F0988F4287684FCBAE2AC1B4E67F567F</vt:lpwstr>
  </property>
  <property fmtid="{D5CDD505-2E9C-101B-9397-08002B2CF9AE}" pid="3" name="KSOProductBuildVer">
    <vt:lpwstr>2052-11.1.0.11830</vt:lpwstr>
  </property>
</Properties>
</file>