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<sst xmlns="http://schemas.openxmlformats.org/spreadsheetml/2006/main" count="199" uniqueCount="108">
  <si>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</si>
  <si>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</si>
  <si>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</si>
  <si>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</si>
  <si>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</si>
  <si>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</si>
  <si>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</si>
  <si>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</si>
  <si>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</si>
  <si>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</si>
  <si>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</si>
  <si>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</si>
  <si>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</si>
  <si>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</si>
  <si>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</si>
  <si>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</si>
  <si>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</si>
  <si>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</si>
  <si>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</si>
  <si>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</si>
  <si>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</si>
  <si>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</si>
  <si>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</si>
  <si>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</si>
  <si>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</si>
  <si>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18231839893	</t>
  </si>
  <si>
    <t>Ctrip</t>
  </si>
  <si>
    <t>正常</t>
  </si>
  <si>
    <t>[舟山]舟山新海景大酒店(80282237)</t>
  </si>
  <si>
    <t>商务双床房&lt;特惠专享&gt;&lt;双人入住&gt;&lt;无早&gt;</t>
  </si>
  <si>
    <t>CNY</t>
  </si>
  <si>
    <t>冉坤坤</t>
  </si>
  <si>
    <t>CA363220715CNY</t>
  </si>
  <si>
    <t>未提现</t>
  </si>
  <si>
    <t>携程开票</t>
  </si>
  <si>
    <t xml:space="preserve">	</t>
  </si>
  <si>
    <t>取消</t>
  </si>
  <si>
    <t xml:space="preserve">18241800805	</t>
  </si>
  <si>
    <t>冉坤坤,赵继强</t>
  </si>
  <si>
    <t>CA363220716CNY</t>
  </si>
  <si>
    <t xml:space="preserve">18242389446	</t>
  </si>
  <si>
    <t>王勇</t>
  </si>
  <si>
    <t xml:space="preserve">2607141	</t>
  </si>
  <si>
    <t xml:space="preserve">18255420148	</t>
  </si>
  <si>
    <t>[英德]英德浈阳峡醴泉度假酒店(78217206)</t>
  </si>
  <si>
    <t>江景大床房&lt;双人入住&gt;&lt;双早&gt;</t>
  </si>
  <si>
    <t>谢志忠</t>
  </si>
  <si>
    <t>CA363220717CNY</t>
  </si>
  <si>
    <t xml:space="preserve">2608547	</t>
  </si>
  <si>
    <t xml:space="preserve">133485	</t>
  </si>
  <si>
    <t xml:space="preserve">18062983101	</t>
  </si>
  <si>
    <t>[香港]香港丽豪酒店(Regal Riverside Hotel)(2921366)</t>
  </si>
  <si>
    <t>标准客房&lt;双人入住&gt;&lt;内宾&gt;&lt;预付&gt;&lt;无早&gt;</t>
  </si>
  <si>
    <t>DAI/JIAYI</t>
  </si>
  <si>
    <t>CA363220718CNY</t>
  </si>
  <si>
    <t xml:space="preserve">2578845	</t>
  </si>
  <si>
    <t xml:space="preserve">10296272	</t>
  </si>
  <si>
    <t>，</t>
  </si>
  <si>
    <t>A220718094449481</t>
  </si>
  <si>
    <t>A220718094541481</t>
  </si>
  <si>
    <t>CNY / HKD 当前参考汇率: 1.160981028</t>
  </si>
  <si>
    <t>总计：1642.62 CNY/
1907.05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</si>
  <si>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</si>
  <si>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</si>
  <si>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</si>
  <si>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</si>
  <si>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</si>
  <si>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</si>
  <si>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</si>
  <si>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</si>
  <si>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</si>
  <si>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</si>
  <si>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</si>
  <si>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</si>
  <si>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</si>
  <si>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</si>
  <si>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</si>
  <si>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</si>
  <si>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</si>
  <si>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</si>
  <si>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2022-07-01</t>
  </si>
  <si>
    <t>2608547</t>
  </si>
  <si>
    <t>英德浈阳峡醴泉度假酒店</t>
  </si>
  <si>
    <t>2022-07-02</t>
  </si>
  <si>
    <t>退房日周结</t>
  </si>
  <si>
    <t>330.00</t>
  </si>
  <si>
    <t>RMB</t>
  </si>
  <si>
    <t>0</t>
  </si>
  <si>
    <t>0.00</t>
  </si>
  <si>
    <t>携程国内直连(DD)</t>
  </si>
  <si>
    <t>01.011249</t>
  </si>
  <si>
    <t>2022-07-01 16:33:34</t>
  </si>
  <si>
    <t>否</t>
  </si>
  <si>
    <t>汇智国际旅游发展有限公司</t>
  </si>
  <si>
    <t>直采</t>
  </si>
  <si>
    <t>2022-06-30</t>
  </si>
  <si>
    <t>2607021</t>
  </si>
  <si>
    <t>舟山新海景大酒店</t>
  </si>
  <si>
    <t>240.00</t>
  </si>
  <si>
    <t>2022-06-30 15:22:37</t>
  </si>
  <si>
    <t>2022-06-06</t>
  </si>
  <si>
    <t>2578845</t>
  </si>
  <si>
    <t>香港丽豪酒店</t>
  </si>
  <si>
    <t>DAI JIAYI</t>
  </si>
  <si>
    <t>2022-07-03</t>
  </si>
  <si>
    <t>1072.62</t>
  </si>
  <si>
    <t>2022-06-06 19:59:10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</si>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</sst>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44741</v>
      </c>
      <c r="G2" s="6">
        <v>44742</v>
      </c>
      <c r="H2" s="4">
        <v>1</v>
      </c>
      <c r="I2" s="4">
        <v>1</v>
      </c>
      <c r="J2" s="4">
        <v>1</v>
      </c>
      <c r="K2" s="4" t="s">
        <v>30</v>
      </c>
      <c r="L2" s="4">
        <v>140</v>
      </c>
      <c r="M2" s="4">
        <v>140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44741</v>
      </c>
      <c r="S2" s="6">
        <v>44757</v>
      </c>
      <c r="T2" s="4" t="s">
        <v>34</v>
      </c>
      <c r="U2" s="4">
        <v>140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44741</v>
      </c>
      <c r="G3" s="6">
        <v>44742</v>
      </c>
      <c r="H3" s="4">
        <v>1</v>
      </c>
      <c r="I3" s="4">
        <v>1</v>
      </c>
      <c r="J3" s="4">
        <v>1</v>
      </c>
      <c r="K3" s="4" t="s">
        <v>30</v>
      </c>
      <c r="L3" s="4">
        <v>-140</v>
      </c>
      <c r="M3" s="4">
        <v>-140</v>
      </c>
      <c r="N3" s="4" t="s">
        <v>31</v>
      </c>
      <c r="O3" s="4" t="s">
        <v>32</v>
      </c>
      <c r="P3" s="4" t="s">
        <v>33</v>
      </c>
      <c r="Q3" s="4">
        <v>0</v>
      </c>
      <c r="R3" s="7">
        <v>44741</v>
      </c>
      <c r="S3" s="6">
        <v>44757</v>
      </c>
      <c r="T3" s="4" t="s">
        <v>34</v>
      </c>
      <c r="U3" s="4">
        <v>-140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44742</v>
      </c>
      <c r="G4" s="6">
        <v>44743</v>
      </c>
      <c r="H4" s="4">
        <v>2</v>
      </c>
      <c r="I4" s="4">
        <v>1</v>
      </c>
      <c r="J4" s="4">
        <v>2</v>
      </c>
      <c r="K4" s="4" t="s">
        <v>30</v>
      </c>
      <c r="L4" s="4">
        <v>240</v>
      </c>
      <c r="M4" s="4">
        <v>240</v>
      </c>
      <c r="N4" s="4" t="s">
        <v>38</v>
      </c>
      <c r="O4" s="4" t="s">
        <v>39</v>
      </c>
      <c r="P4" s="4" t="s">
        <v>33</v>
      </c>
      <c r="Q4" s="4">
        <v>0</v>
      </c>
      <c r="R4" s="7">
        <v>44742</v>
      </c>
      <c r="S4" s="6">
        <v>44758</v>
      </c>
      <c r="T4" s="4" t="s">
        <v>34</v>
      </c>
      <c r="U4" s="4">
        <v>240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40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44742</v>
      </c>
      <c r="G5" s="6">
        <v>44743</v>
      </c>
      <c r="H5" s="4">
        <v>1</v>
      </c>
      <c r="I5" s="4">
        <v>1</v>
      </c>
      <c r="J5" s="4">
        <v>1</v>
      </c>
      <c r="K5" s="4" t="s">
        <v>30</v>
      </c>
      <c r="L5" s="4">
        <v>120</v>
      </c>
      <c r="M5" s="4">
        <v>120</v>
      </c>
      <c r="N5" s="4" t="s">
        <v>41</v>
      </c>
      <c r="O5" s="4" t="s">
        <v>39</v>
      </c>
      <c r="P5" s="4" t="s">
        <v>33</v>
      </c>
      <c r="Q5" s="4">
        <v>0</v>
      </c>
      <c r="R5" s="7">
        <v>44742</v>
      </c>
      <c r="S5" s="6">
        <v>44758</v>
      </c>
      <c r="T5" s="4" t="s">
        <v>34</v>
      </c>
      <c r="U5" s="4">
        <v>120</v>
      </c>
      <c r="V5" s="4">
        <v>0</v>
      </c>
      <c r="W5" s="4">
        <v>0</v>
      </c>
      <c r="X5" s="4" t="s">
        <v>42</v>
      </c>
      <c r="Y5" s="4" t="s">
        <v>35</v>
      </c>
    </row>
    <row r="6" s="4" customFormat="1" spans="1:25">
      <c r="A6" s="4" t="s">
        <v>40</v>
      </c>
      <c r="B6" s="4" t="s">
        <v>26</v>
      </c>
      <c r="C6" s="4" t="s">
        <v>36</v>
      </c>
      <c r="D6" s="4" t="s">
        <v>28</v>
      </c>
      <c r="E6" s="4" t="s">
        <v>29</v>
      </c>
      <c r="F6" s="6">
        <v>44742</v>
      </c>
      <c r="G6" s="6">
        <v>44743</v>
      </c>
      <c r="H6" s="4">
        <v>1</v>
      </c>
      <c r="I6" s="4">
        <v>1</v>
      </c>
      <c r="J6" s="4">
        <v>1</v>
      </c>
      <c r="K6" s="4" t="s">
        <v>30</v>
      </c>
      <c r="L6" s="4">
        <v>-120</v>
      </c>
      <c r="M6" s="4">
        <v>-120</v>
      </c>
      <c r="N6" s="4" t="s">
        <v>41</v>
      </c>
      <c r="O6" s="4" t="s">
        <v>39</v>
      </c>
      <c r="P6" s="4" t="s">
        <v>33</v>
      </c>
      <c r="Q6" s="4">
        <v>0</v>
      </c>
      <c r="R6" s="7">
        <v>44742</v>
      </c>
      <c r="S6" s="6">
        <v>44758</v>
      </c>
      <c r="T6" s="4" t="s">
        <v>34</v>
      </c>
      <c r="U6" s="4">
        <v>-120</v>
      </c>
      <c r="V6" s="4">
        <v>0</v>
      </c>
      <c r="W6" s="4">
        <v>0</v>
      </c>
      <c r="X6" s="4" t="s">
        <v>42</v>
      </c>
      <c r="Y6" s="4" t="s">
        <v>35</v>
      </c>
    </row>
    <row r="7" s="4" customFormat="1" spans="1:25">
      <c r="A7" s="4" t="s">
        <v>43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44743</v>
      </c>
      <c r="G7" s="6">
        <v>44744</v>
      </c>
      <c r="H7" s="4">
        <v>1</v>
      </c>
      <c r="I7" s="4">
        <v>1</v>
      </c>
      <c r="J7" s="4">
        <v>1</v>
      </c>
      <c r="K7" s="4" t="s">
        <v>30</v>
      </c>
      <c r="L7" s="4">
        <v>330</v>
      </c>
      <c r="M7" s="4">
        <v>330</v>
      </c>
      <c r="N7" s="4" t="s">
        <v>46</v>
      </c>
      <c r="O7" s="4" t="s">
        <v>47</v>
      </c>
      <c r="P7" s="4" t="s">
        <v>33</v>
      </c>
      <c r="Q7" s="4">
        <v>0</v>
      </c>
      <c r="R7" s="7">
        <v>44743</v>
      </c>
      <c r="S7" s="6">
        <v>44759</v>
      </c>
      <c r="T7" s="4" t="s">
        <v>34</v>
      </c>
      <c r="U7" s="4">
        <v>330</v>
      </c>
      <c r="V7" s="4">
        <v>0</v>
      </c>
      <c r="W7" s="4">
        <v>0</v>
      </c>
      <c r="X7" s="4" t="s">
        <v>48</v>
      </c>
      <c r="Y7" s="4" t="s">
        <v>49</v>
      </c>
    </row>
    <row r="8" s="4" customFormat="1" spans="1:25">
      <c r="A8" s="4" t="s">
        <v>50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44742</v>
      </c>
      <c r="G8" s="6">
        <v>44745</v>
      </c>
      <c r="H8" s="4">
        <v>1</v>
      </c>
      <c r="I8" s="4">
        <v>3</v>
      </c>
      <c r="J8" s="4">
        <v>3</v>
      </c>
      <c r="K8" s="4" t="s">
        <v>30</v>
      </c>
      <c r="L8" s="4">
        <v>1072.62</v>
      </c>
      <c r="M8" s="4">
        <v>1072.62</v>
      </c>
      <c r="N8" s="4" t="s">
        <v>53</v>
      </c>
      <c r="O8" s="4" t="s">
        <v>54</v>
      </c>
      <c r="P8" s="4" t="s">
        <v>33</v>
      </c>
      <c r="Q8" s="4">
        <v>0</v>
      </c>
      <c r="R8" s="7">
        <v>44718</v>
      </c>
      <c r="S8" s="6">
        <v>44760</v>
      </c>
      <c r="T8" s="4" t="s">
        <v>34</v>
      </c>
      <c r="U8" s="4">
        <v>1072.62</v>
      </c>
      <c r="V8" s="4">
        <v>0</v>
      </c>
      <c r="W8" s="4">
        <v>0</v>
      </c>
      <c r="X8" s="4" t="s">
        <v>55</v>
      </c>
      <c r="Y8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3" sqref="A13:E16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hidden="1" spans="1:9">
      <c r="A2" s="5">
        <v>18231839893</v>
      </c>
      <c r="B2" s="6">
        <v>44741</v>
      </c>
      <c r="C2" s="6">
        <v>44742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18241800805</v>
      </c>
      <c r="B3" s="6">
        <v>44742</v>
      </c>
      <c r="C3" s="6">
        <v>44743</v>
      </c>
      <c r="D3" s="4">
        <v>240</v>
      </c>
      <c r="E3" s="4" t="str">
        <f>VLOOKUP(A3,HOP!A:L,12,0)</f>
        <v>240.00</v>
      </c>
      <c r="F3" s="4" t="str">
        <f>VLOOKUP(A3,HOP!A:C,3,0)</f>
        <v>2607021</v>
      </c>
      <c r="G3" s="4">
        <f>D3-E3</f>
        <v>0</v>
      </c>
      <c r="H3" s="4" t="str">
        <f>$H$1&amp;F3</f>
        <v>，2607021</v>
      </c>
      <c r="I3" s="4" t="str">
        <f>VLOOKUP(A3,HOP!A:U,21,0)</f>
        <v>直采</v>
      </c>
    </row>
    <row r="4" s="4" customFormat="1" hidden="1" spans="1:9">
      <c r="A4" s="5">
        <v>18242389446</v>
      </c>
      <c r="B4" s="6">
        <v>44742</v>
      </c>
      <c r="C4" s="6">
        <v>44743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VLOOKUP(A4,HOP!A:U,21,0)</f>
        <v>#N/A</v>
      </c>
    </row>
    <row r="5" s="4" customFormat="1" spans="1:9">
      <c r="A5" s="5">
        <v>18255420148</v>
      </c>
      <c r="B5" s="6">
        <v>44743</v>
      </c>
      <c r="C5" s="6">
        <v>44744</v>
      </c>
      <c r="D5" s="4">
        <v>330</v>
      </c>
      <c r="E5" s="4" t="str">
        <f>VLOOKUP(A5,HOP!A:L,12,0)</f>
        <v>330.00</v>
      </c>
      <c r="F5" s="4" t="str">
        <f>VLOOKUP(A5,HOP!A:C,3,0)</f>
        <v>2608547</v>
      </c>
      <c r="G5" s="4">
        <f>D5-E5</f>
        <v>0</v>
      </c>
      <c r="H5" s="4" t="str">
        <f>$H$1&amp;F5</f>
        <v>，2608547</v>
      </c>
      <c r="I5" s="4" t="str">
        <f>VLOOKUP(A5,HOP!A:U,21,0)</f>
        <v>直采</v>
      </c>
    </row>
    <row r="6" s="4" customFormat="1" spans="1:9">
      <c r="A6" s="5">
        <v>18062983101</v>
      </c>
      <c r="B6" s="6">
        <v>44742</v>
      </c>
      <c r="C6" s="6">
        <v>44745</v>
      </c>
      <c r="D6" s="4">
        <v>1072.62</v>
      </c>
      <c r="E6" s="4" t="str">
        <f>VLOOKUP(A6,HOP!A:L,12,0)</f>
        <v>1072.62</v>
      </c>
      <c r="F6" s="4" t="str">
        <f>VLOOKUP(A6,HOP!A:C,3,0)</f>
        <v>2578845</v>
      </c>
      <c r="G6" s="4">
        <f>D6-E6</f>
        <v>0</v>
      </c>
      <c r="H6" s="4" t="str">
        <f>$H$1&amp;F6</f>
        <v>，2578845</v>
      </c>
      <c r="I6" s="4" t="str">
        <f>VLOOKUP(A6,HOP!A:U,21,0)</f>
        <v>直连</v>
      </c>
    </row>
    <row r="8" spans="4:4">
      <c r="D8" s="4">
        <f>SUM(D2:D7)</f>
        <v>1642.62</v>
      </c>
    </row>
    <row r="13" spans="1:5">
      <c r="A13" s="4" t="s">
        <v>58</v>
      </c>
      <c r="D13" s="4">
        <v>570</v>
      </c>
      <c r="E13" s="4">
        <v>661.76</v>
      </c>
    </row>
    <row r="14" spans="1:5">
      <c r="A14" s="4" t="s">
        <v>59</v>
      </c>
      <c r="D14" s="4">
        <v>1072.62</v>
      </c>
      <c r="E14" s="4">
        <v>1245.29</v>
      </c>
    </row>
    <row r="15" spans="1:5">
      <c r="A15" s="4" t="s">
        <v>60</v>
      </c>
      <c r="D15" s="4">
        <f>SUBTOTAL(9,D13:D14)</f>
        <v>1642.62</v>
      </c>
      <c r="E15" s="4">
        <f>SUBTOTAL(9,E13:E14)</f>
        <v>1907.05</v>
      </c>
    </row>
    <row r="16" spans="1:1">
      <c r="A16" s="4" t="s">
        <v>61</v>
      </c>
    </row>
  </sheetData>
  <autoFilter ref="A1:XFD8">
    <filterColumn colId="3">
      <filters blank="1">
        <filter val="240"/>
        <filter val="330"/>
        <filter val="1072.62"/>
        <filter val="1642.6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E36" sqref="E3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1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</row>
    <row r="2" s="1" customFormat="1" spans="1:21">
      <c r="A2" s="3">
        <v>18255420148</v>
      </c>
      <c r="B2" s="1" t="s">
        <v>80</v>
      </c>
      <c r="C2" s="1" t="s">
        <v>81</v>
      </c>
      <c r="D2" s="1" t="s">
        <v>82</v>
      </c>
      <c r="E2" s="1" t="s">
        <v>46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</row>
    <row r="3" s="1" customFormat="1" spans="1:21">
      <c r="A3" s="3">
        <v>18241800805</v>
      </c>
      <c r="B3" s="1" t="s">
        <v>95</v>
      </c>
      <c r="C3" s="1" t="s">
        <v>96</v>
      </c>
      <c r="D3" s="1" t="s">
        <v>97</v>
      </c>
      <c r="E3" s="1" t="s">
        <v>38</v>
      </c>
      <c r="F3" s="1" t="s">
        <v>95</v>
      </c>
      <c r="G3" s="1" t="s">
        <v>80</v>
      </c>
      <c r="H3" s="1" t="s">
        <v>84</v>
      </c>
      <c r="I3" s="1" t="s">
        <v>98</v>
      </c>
      <c r="J3" s="1" t="s">
        <v>86</v>
      </c>
      <c r="K3" s="1" t="s">
        <v>98</v>
      </c>
      <c r="L3" s="1" t="s">
        <v>98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99</v>
      </c>
      <c r="S3" s="1" t="s">
        <v>92</v>
      </c>
      <c r="T3" s="1" t="s">
        <v>93</v>
      </c>
      <c r="U3" s="1" t="s">
        <v>94</v>
      </c>
    </row>
    <row r="4" s="1" customFormat="1" spans="1:21">
      <c r="A4" s="3">
        <v>18062983101</v>
      </c>
      <c r="B4" s="1" t="s">
        <v>100</v>
      </c>
      <c r="C4" s="1" t="s">
        <v>101</v>
      </c>
      <c r="D4" s="1" t="s">
        <v>102</v>
      </c>
      <c r="E4" s="1" t="s">
        <v>103</v>
      </c>
      <c r="F4" s="1" t="s">
        <v>95</v>
      </c>
      <c r="G4" s="1" t="s">
        <v>104</v>
      </c>
      <c r="H4" s="1" t="s">
        <v>84</v>
      </c>
      <c r="I4" s="1" t="s">
        <v>105</v>
      </c>
      <c r="J4" s="1" t="s">
        <v>86</v>
      </c>
      <c r="K4" s="1" t="s">
        <v>105</v>
      </c>
      <c r="L4" s="1" t="s">
        <v>105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106</v>
      </c>
      <c r="S4" s="1" t="s">
        <v>92</v>
      </c>
      <c r="T4" s="1" t="s">
        <v>93</v>
      </c>
      <c r="U4" s="1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2022-07-18T01:41:13Z</dcterms:created>
  <dcterms:modified xsi:type="dcterms:W3CDTF">2022-07-18T01:47:39Z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E14067262A804247B3855DA7F7538471</vt:lpwstr>
  </property>
  <property fmtid="{D5CDD505-2E9C-101B-9397-08002B2CF9AE}" pid="3" name="KSOProductBuildVer">
    <vt:lpwstr>2052-11.1.0.11875</vt:lpwstr>
  </property>
</Properties>
</file>