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<sst xmlns="http://schemas.openxmlformats.org/spreadsheetml/2006/main" count="730" uniqueCount="221">
  <si>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</si>
  <si>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</si>
  <si>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</si>
  <si>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</si>
  <si>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</si>
  <si>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</si>
  <si>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</si>
  <si>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</si>
  <si>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</si>
  <si>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</si>
  <si>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</si>
  <si>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</si>
  <si>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</si>
  <si>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</si>
  <si>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</si>
  <si>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</si>
  <si>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</si>
  <si>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</si>
  <si>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</si>
  <si>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</si>
  <si>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</si>
  <si>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</si>
  <si>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</si>
  <si>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</si>
  <si>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</si>
  <si>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18276435433	</t>
  </si>
  <si>
    <t>Ctrip</t>
  </si>
  <si>
    <t>正常</t>
  </si>
  <si>
    <t>[桂林]桂林高铁北站亚朵酒店(65109273)</t>
  </si>
  <si>
    <t>雅致大床房&lt;双人入住&gt;&lt;内宾&gt;&lt;预付&gt;&lt;单早&gt;</t>
  </si>
  <si>
    <t>CNY</t>
  </si>
  <si>
    <t>王锡杰</t>
  </si>
  <si>
    <t>CA11323220716CNY</t>
  </si>
  <si>
    <t>未提现</t>
  </si>
  <si>
    <t>携程开票</t>
  </si>
  <si>
    <t xml:space="preserve">	</t>
  </si>
  <si>
    <t xml:space="preserve">18308752404	</t>
  </si>
  <si>
    <t>[哈尔滨]维也纳3好酒店（哈尔滨师范大学店）(83856059)</t>
  </si>
  <si>
    <t>豪华双床房&lt;双人入住&gt;&lt;内宾&gt;&lt;预付&gt;&lt;双早&gt;</t>
  </si>
  <si>
    <t>李丹</t>
  </si>
  <si>
    <t xml:space="preserve">18369835718	</t>
  </si>
  <si>
    <t>[广州]城市便捷酒店(广州同德地铁站店)(72815513)</t>
  </si>
  <si>
    <t>商务双床房&lt;双人入住&gt;&lt;内宾&gt;&lt;预付&gt;&lt;无早&gt;</t>
  </si>
  <si>
    <t>郭亮</t>
  </si>
  <si>
    <t xml:space="preserve">18370971558	</t>
  </si>
  <si>
    <t>[武汉]城市便捷酒店(武汉螃蟹岬地铁站店)(71637482)</t>
  </si>
  <si>
    <t>特惠大床房&lt;双人入住&gt;&lt;内宾&gt;&lt;预付&gt;&lt;无早&gt;</t>
  </si>
  <si>
    <t>陈泽词</t>
  </si>
  <si>
    <t xml:space="preserve">18372202379	</t>
  </si>
  <si>
    <t>[广州]城市便捷酒店(广州火车站三元里地铁站店)(71579591)</t>
  </si>
  <si>
    <t>标准大床房&lt;双人入住&gt;&lt;内宾&gt;&lt;预付&gt;&lt;无早&gt;</t>
  </si>
  <si>
    <t>杨清岚</t>
  </si>
  <si>
    <t xml:space="preserve">18372279743	</t>
  </si>
  <si>
    <t>[嘉鱼]城市便捷酒店（嘉鱼发展大道店）(83294393)</t>
  </si>
  <si>
    <t>耿攀</t>
  </si>
  <si>
    <t xml:space="preserve">18373113561	</t>
  </si>
  <si>
    <t>[广州]城市便捷酒店(广州麓苑路淘金店)(71633018)</t>
  </si>
  <si>
    <t>商务大床房&lt;双人入住&gt;&lt;内宾&gt;&lt;预付&gt;&lt;无早&gt;</t>
  </si>
  <si>
    <t>贺峰</t>
  </si>
  <si>
    <t xml:space="preserve">18363665690	</t>
  </si>
  <si>
    <t>[合肥]合肥高新科学大道亚朵酒店(50197939)</t>
  </si>
  <si>
    <t>李权洪,余席铭</t>
  </si>
  <si>
    <t>CA11323220717CNY</t>
  </si>
  <si>
    <t xml:space="preserve">18380571178	</t>
  </si>
  <si>
    <t>[清远]城市便捷酒店(清远市府順盈广场店)(71584907)</t>
  </si>
  <si>
    <t>廖哲辉</t>
  </si>
  <si>
    <t xml:space="preserve">18385349946	</t>
  </si>
  <si>
    <t>[中山]城市便捷酒店(中山永安广场店)(72813630)</t>
  </si>
  <si>
    <t>特惠大床房&lt;双人入住&gt;&lt;内宾&gt;&lt;预付&gt;&lt;双早&gt;</t>
  </si>
  <si>
    <t>邹洪财</t>
  </si>
  <si>
    <t xml:space="preserve">18386186558	</t>
  </si>
  <si>
    <t>[襄阳]宜尚酒店(襄阳航空路浩然广场政务中心店)(83841151)</t>
  </si>
  <si>
    <t>曹飘</t>
  </si>
  <si>
    <t>取消</t>
  </si>
  <si>
    <t xml:space="preserve">18329545165	</t>
  </si>
  <si>
    <t>[成都]维也纳国际酒店(成都武侯祠神仙树店)(83812424)</t>
  </si>
  <si>
    <t>标准大床房&lt;双人入住&gt;&lt;内宾&gt;&lt;预付&gt;&lt;双早&gt;</t>
  </si>
  <si>
    <t>周悠然</t>
  </si>
  <si>
    <t>CA11323220718CNY</t>
  </si>
  <si>
    <t xml:space="preserve">18371907669	</t>
  </si>
  <si>
    <t>[苏州]苏州高铁北站相城大道亚朵酒店(50196363)</t>
  </si>
  <si>
    <t>高级大床房&lt;双人入住&gt;&lt;内宾&gt;&lt;预付&gt;&lt;单早&gt;</t>
  </si>
  <si>
    <t>陈天文</t>
  </si>
  <si>
    <t xml:space="preserve">18371909500	</t>
  </si>
  <si>
    <t>阮航</t>
  </si>
  <si>
    <t xml:space="preserve">18381340185	</t>
  </si>
  <si>
    <t>[徐州]徐州环球港高铁站亚朵酒店(65109226)</t>
  </si>
  <si>
    <t>陈冲</t>
  </si>
  <si>
    <t xml:space="preserve">18395426286	</t>
  </si>
  <si>
    <t>[中山]城市便捷酒店(中山孙文东路丽港城店)(71584844)</t>
  </si>
  <si>
    <t>刘斌</t>
  </si>
  <si>
    <t xml:space="preserve">18395482302	</t>
  </si>
  <si>
    <t>[河池]城市便捷酒店(河池城东店)(71586479)</t>
  </si>
  <si>
    <t>苟长利</t>
  </si>
  <si>
    <t xml:space="preserve">18395586131	</t>
  </si>
  <si>
    <t>[武汉]维也纳国际酒店(武汉华中科技大学佳园路地铁站店)(83922397)</t>
  </si>
  <si>
    <t>刘祥云</t>
  </si>
  <si>
    <t xml:space="preserve">18395861735	</t>
  </si>
  <si>
    <t>[中山]柏曼酒店(中山坦洲店)(83841733)</t>
  </si>
  <si>
    <t>高级大床房&lt;双人入住&gt;&lt;内宾&gt;&lt;预付&gt;&lt;双早&gt;</t>
  </si>
  <si>
    <t>邹木法</t>
  </si>
  <si>
    <t xml:space="preserve">18395955834	</t>
  </si>
  <si>
    <t>[柳州]怡程酒店(柳州音乐喷泉银泰城店)(77420581)</t>
  </si>
  <si>
    <t>怡馨大床房&lt;双人入住&gt;&lt;内宾&gt;&lt;预付&gt;&lt;无早&gt;</t>
  </si>
  <si>
    <t>吴建恒</t>
  </si>
  <si>
    <t xml:space="preserve">18396924741	</t>
  </si>
  <si>
    <t>，</t>
  </si>
  <si>
    <t>A220718102338481</t>
  </si>
  <si>
    <t>CNY / HKD 当前参考汇率: 1.161408731</t>
  </si>
  <si>
    <t>总计：10365.12 CNY/
12038.14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</si>
  <si>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</si>
  <si>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</si>
  <si>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</si>
  <si>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</si>
  <si>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</si>
  <si>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</si>
  <si>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</si>
  <si>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</si>
  <si>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</si>
  <si>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</si>
  <si>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</si>
  <si>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</si>
  <si>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</si>
  <si>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</si>
  <si>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</si>
  <si>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</si>
  <si>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</si>
  <si>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</si>
  <si>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</si>
  <si>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2621439</t>
  </si>
  <si>
    <t>城市便捷酒店(中山永安广场店)</t>
  </si>
  <si>
    <t>2022-07-15</t>
  </si>
  <si>
    <t>退房日月结</t>
  </si>
  <si>
    <t>157.08</t>
  </si>
  <si>
    <t>RMB</t>
  </si>
  <si>
    <t>0</t>
  </si>
  <si>
    <t>0.00</t>
  </si>
  <si>
    <t>携程汇智国内直连</t>
  </si>
  <si>
    <t>1861</t>
  </si>
  <si>
    <t>2022-07-14 21:38:52</t>
  </si>
  <si>
    <t>否</t>
  </si>
  <si>
    <t>汇智国际旅游发展有限公司</t>
  </si>
  <si>
    <t>直连</t>
  </si>
  <si>
    <t>2621281</t>
  </si>
  <si>
    <t>怡程酒店(柳州音乐喷泉银泰城店)</t>
  </si>
  <si>
    <t>235.62</t>
  </si>
  <si>
    <t>2022-07-14 19:04:22</t>
  </si>
  <si>
    <t>2621265</t>
  </si>
  <si>
    <t>柏曼酒店(中山坦洲店)</t>
  </si>
  <si>
    <t>197.88</t>
  </si>
  <si>
    <t>2022-07-14 18:48:39</t>
  </si>
  <si>
    <t>2621200</t>
  </si>
  <si>
    <t>城市便捷酒店(河池城东店)</t>
  </si>
  <si>
    <t>169.32</t>
  </si>
  <si>
    <t>2022-07-14 17:47:20</t>
  </si>
  <si>
    <t>2621191</t>
  </si>
  <si>
    <t>城市便捷酒店(中山孙文东路鼎峰店)</t>
  </si>
  <si>
    <t>170.34</t>
  </si>
  <si>
    <t>2022-07-14 17:38:31</t>
  </si>
  <si>
    <t>2022-07-13</t>
  </si>
  <si>
    <t>2620170</t>
  </si>
  <si>
    <t>宜尚酒店(襄阳航空路浩然广场政务中心店)</t>
  </si>
  <si>
    <t>2022-07-13 19:29:30</t>
  </si>
  <si>
    <t>2620102</t>
  </si>
  <si>
    <t>2022-07-13 18:00:05</t>
  </si>
  <si>
    <t>2620032</t>
  </si>
  <si>
    <t>徐州环球港高铁站亚朵酒店</t>
  </si>
  <si>
    <t>285.93</t>
  </si>
  <si>
    <t>2022-07-13 16:46:07</t>
  </si>
  <si>
    <t>2619887</t>
  </si>
  <si>
    <t>城市便捷酒店(清远市府店)</t>
  </si>
  <si>
    <t>151.98</t>
  </si>
  <si>
    <t>2022-07-13 14:33:07</t>
  </si>
  <si>
    <t>2022-07-12</t>
  </si>
  <si>
    <t>2619090</t>
  </si>
  <si>
    <t>城市便捷酒店(广州麓苑路淘金店)</t>
  </si>
  <si>
    <t>202.98</t>
  </si>
  <si>
    <t>2022-07-12 20:48:26</t>
  </si>
  <si>
    <t>2618917</t>
  </si>
  <si>
    <t>城市便捷酒店（嘉鱼发展大道店）</t>
  </si>
  <si>
    <t>142.80</t>
  </si>
  <si>
    <t>2022-07-12 18:28:05</t>
  </si>
  <si>
    <t>2618902</t>
  </si>
  <si>
    <t>城市便捷酒店(广州火车站三元里地铁站店)</t>
  </si>
  <si>
    <t>139.70</t>
  </si>
  <si>
    <t>2022-07-12 18:16:21</t>
  </si>
  <si>
    <t>2618853</t>
  </si>
  <si>
    <t>苏州高铁北站麒雅阁花园亚朵酒店</t>
  </si>
  <si>
    <t>1162.92</t>
  </si>
  <si>
    <t>2022-07-12 17:28:19</t>
  </si>
  <si>
    <t>2618852</t>
  </si>
  <si>
    <t>2022-07-12 17:28:04</t>
  </si>
  <si>
    <t>2618699</t>
  </si>
  <si>
    <t>城市便捷酒店(武汉螃蟹岬地铁站店)</t>
  </si>
  <si>
    <t>182.58</t>
  </si>
  <si>
    <t>2022-07-12 14:47:41</t>
  </si>
  <si>
    <t>2618544</t>
  </si>
  <si>
    <t>城市便捷酒店(广州同德地铁站店)</t>
  </si>
  <si>
    <t>167.28</t>
  </si>
  <si>
    <t>2022-07-12 11:49:03</t>
  </si>
  <si>
    <t>2022-07-11</t>
  </si>
  <si>
    <t>2617927</t>
  </si>
  <si>
    <t>合肥高新科学大道亚朵酒店</t>
  </si>
  <si>
    <t>1281.88</t>
  </si>
  <si>
    <t>2022-07-11 19:03:00</t>
  </si>
  <si>
    <t>2022-07-08</t>
  </si>
  <si>
    <t>2614944</t>
  </si>
  <si>
    <t>维也纳国际酒店(成都武侯祠神仙树店)</t>
  </si>
  <si>
    <t>1174.20</t>
  </si>
  <si>
    <t>2022-07-08 15:50:59</t>
  </si>
  <si>
    <t>2022-07-06</t>
  </si>
  <si>
    <t>2612941</t>
  </si>
  <si>
    <t>维也纳3好酒店（哈尔滨师范大学店）</t>
  </si>
  <si>
    <t>2022-07-10</t>
  </si>
  <si>
    <t>528.39</t>
  </si>
  <si>
    <t>2022-07-06 17:15:30</t>
  </si>
  <si>
    <t>2022-07-03</t>
  </si>
  <si>
    <t>2610098</t>
  </si>
  <si>
    <t>桂林高铁北站亚朵酒店</t>
  </si>
  <si>
    <t>2694.24</t>
  </si>
  <si>
    <t>2022-07-03 19:00:01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</si>
</sst>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44745</v>
      </c>
      <c r="G2" s="6">
        <v>44755</v>
      </c>
      <c r="H2" s="4">
        <v>1</v>
      </c>
      <c r="I2" s="4">
        <v>10</v>
      </c>
      <c r="J2" s="4">
        <v>10</v>
      </c>
      <c r="K2" s="4" t="s">
        <v>30</v>
      </c>
      <c r="L2" s="4">
        <v>2694.24</v>
      </c>
      <c r="M2" s="4">
        <v>2694.24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44745</v>
      </c>
      <c r="S2" s="6">
        <v>44758</v>
      </c>
      <c r="T2" s="4" t="s">
        <v>34</v>
      </c>
      <c r="U2" s="4">
        <v>2694.24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44752</v>
      </c>
      <c r="G3" s="6">
        <v>44755</v>
      </c>
      <c r="H3" s="4">
        <v>1</v>
      </c>
      <c r="I3" s="4">
        <v>3</v>
      </c>
      <c r="J3" s="4">
        <v>3</v>
      </c>
      <c r="K3" s="4" t="s">
        <v>30</v>
      </c>
      <c r="L3" s="4">
        <v>528.39</v>
      </c>
      <c r="M3" s="4">
        <v>528.39</v>
      </c>
      <c r="N3" s="4" t="s">
        <v>39</v>
      </c>
      <c r="O3" s="4" t="s">
        <v>32</v>
      </c>
      <c r="P3" s="4" t="s">
        <v>33</v>
      </c>
      <c r="Q3" s="4">
        <v>0</v>
      </c>
      <c r="R3" s="7">
        <v>44748</v>
      </c>
      <c r="S3" s="6">
        <v>44758</v>
      </c>
      <c r="T3" s="4" t="s">
        <v>34</v>
      </c>
      <c r="U3" s="4">
        <v>528.39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44754</v>
      </c>
      <c r="G4" s="6">
        <v>44755</v>
      </c>
      <c r="H4" s="4">
        <v>1</v>
      </c>
      <c r="I4" s="4">
        <v>1</v>
      </c>
      <c r="J4" s="4">
        <v>1</v>
      </c>
      <c r="K4" s="4" t="s">
        <v>30</v>
      </c>
      <c r="L4" s="4">
        <v>167.28</v>
      </c>
      <c r="M4" s="4">
        <v>167.28</v>
      </c>
      <c r="N4" s="4" t="s">
        <v>43</v>
      </c>
      <c r="O4" s="4" t="s">
        <v>32</v>
      </c>
      <c r="P4" s="4" t="s">
        <v>33</v>
      </c>
      <c r="Q4" s="4">
        <v>0</v>
      </c>
      <c r="R4" s="7">
        <v>44754</v>
      </c>
      <c r="S4" s="6">
        <v>44758</v>
      </c>
      <c r="T4" s="4" t="s">
        <v>34</v>
      </c>
      <c r="U4" s="4">
        <v>167.28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44754</v>
      </c>
      <c r="G5" s="6">
        <v>44755</v>
      </c>
      <c r="H5" s="4">
        <v>1</v>
      </c>
      <c r="I5" s="4">
        <v>1</v>
      </c>
      <c r="J5" s="4">
        <v>1</v>
      </c>
      <c r="K5" s="4" t="s">
        <v>30</v>
      </c>
      <c r="L5" s="4">
        <v>182.58</v>
      </c>
      <c r="M5" s="4">
        <v>182.58</v>
      </c>
      <c r="N5" s="4" t="s">
        <v>47</v>
      </c>
      <c r="O5" s="4" t="s">
        <v>32</v>
      </c>
      <c r="P5" s="4" t="s">
        <v>33</v>
      </c>
      <c r="Q5" s="4">
        <v>0</v>
      </c>
      <c r="R5" s="7">
        <v>44754</v>
      </c>
      <c r="S5" s="6">
        <v>44758</v>
      </c>
      <c r="T5" s="4" t="s">
        <v>34</v>
      </c>
      <c r="U5" s="4">
        <v>182.58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44754</v>
      </c>
      <c r="G6" s="6">
        <v>44755</v>
      </c>
      <c r="H6" s="4">
        <v>1</v>
      </c>
      <c r="I6" s="4">
        <v>1</v>
      </c>
      <c r="J6" s="4">
        <v>1</v>
      </c>
      <c r="K6" s="4" t="s">
        <v>30</v>
      </c>
      <c r="L6" s="4">
        <v>139.7</v>
      </c>
      <c r="M6" s="4">
        <v>139.7</v>
      </c>
      <c r="N6" s="4" t="s">
        <v>51</v>
      </c>
      <c r="O6" s="4" t="s">
        <v>32</v>
      </c>
      <c r="P6" s="4" t="s">
        <v>33</v>
      </c>
      <c r="Q6" s="4">
        <v>0</v>
      </c>
      <c r="R6" s="7">
        <v>44754</v>
      </c>
      <c r="S6" s="6">
        <v>44758</v>
      </c>
      <c r="T6" s="4" t="s">
        <v>34</v>
      </c>
      <c r="U6" s="4">
        <v>139.7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50</v>
      </c>
      <c r="F7" s="6">
        <v>44754</v>
      </c>
      <c r="G7" s="6">
        <v>44755</v>
      </c>
      <c r="H7" s="4">
        <v>1</v>
      </c>
      <c r="I7" s="4">
        <v>1</v>
      </c>
      <c r="J7" s="4">
        <v>1</v>
      </c>
      <c r="K7" s="4" t="s">
        <v>30</v>
      </c>
      <c r="L7" s="4">
        <v>142.8</v>
      </c>
      <c r="M7" s="4">
        <v>142.8</v>
      </c>
      <c r="N7" s="4" t="s">
        <v>54</v>
      </c>
      <c r="O7" s="4" t="s">
        <v>32</v>
      </c>
      <c r="P7" s="4" t="s">
        <v>33</v>
      </c>
      <c r="Q7" s="4">
        <v>0</v>
      </c>
      <c r="R7" s="7">
        <v>44754</v>
      </c>
      <c r="S7" s="6">
        <v>44758</v>
      </c>
      <c r="T7" s="4" t="s">
        <v>34</v>
      </c>
      <c r="U7" s="4">
        <v>142.8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44754</v>
      </c>
      <c r="G8" s="6">
        <v>44755</v>
      </c>
      <c r="H8" s="4">
        <v>1</v>
      </c>
      <c r="I8" s="4">
        <v>1</v>
      </c>
      <c r="J8" s="4">
        <v>1</v>
      </c>
      <c r="K8" s="4" t="s">
        <v>30</v>
      </c>
      <c r="L8" s="4">
        <v>202.98</v>
      </c>
      <c r="M8" s="4">
        <v>202.98</v>
      </c>
      <c r="N8" s="4" t="s">
        <v>58</v>
      </c>
      <c r="O8" s="4" t="s">
        <v>32</v>
      </c>
      <c r="P8" s="4" t="s">
        <v>33</v>
      </c>
      <c r="Q8" s="4">
        <v>0</v>
      </c>
      <c r="R8" s="7">
        <v>44754</v>
      </c>
      <c r="S8" s="6">
        <v>44758</v>
      </c>
      <c r="T8" s="4" t="s">
        <v>34</v>
      </c>
      <c r="U8" s="4">
        <v>202.98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29</v>
      </c>
      <c r="F9" s="6">
        <v>44754</v>
      </c>
      <c r="G9" s="6">
        <v>44756</v>
      </c>
      <c r="H9" s="4">
        <v>2</v>
      </c>
      <c r="I9" s="4">
        <v>2</v>
      </c>
      <c r="J9" s="4">
        <v>4</v>
      </c>
      <c r="K9" s="4" t="s">
        <v>30</v>
      </c>
      <c r="L9" s="4">
        <v>1281.88</v>
      </c>
      <c r="M9" s="4">
        <v>1281.88</v>
      </c>
      <c r="N9" s="4" t="s">
        <v>61</v>
      </c>
      <c r="O9" s="4" t="s">
        <v>62</v>
      </c>
      <c r="P9" s="4" t="s">
        <v>33</v>
      </c>
      <c r="Q9" s="4">
        <v>0</v>
      </c>
      <c r="R9" s="7">
        <v>44753</v>
      </c>
      <c r="S9" s="6">
        <v>44759</v>
      </c>
      <c r="T9" s="4" t="s">
        <v>34</v>
      </c>
      <c r="U9" s="4">
        <v>1281.88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50</v>
      </c>
      <c r="F10" s="6">
        <v>44755</v>
      </c>
      <c r="G10" s="6">
        <v>44756</v>
      </c>
      <c r="H10" s="4">
        <v>1</v>
      </c>
      <c r="I10" s="4">
        <v>1</v>
      </c>
      <c r="J10" s="4">
        <v>1</v>
      </c>
      <c r="K10" s="4" t="s">
        <v>30</v>
      </c>
      <c r="L10" s="4">
        <v>151.98</v>
      </c>
      <c r="M10" s="4">
        <v>151.98</v>
      </c>
      <c r="N10" s="4" t="s">
        <v>65</v>
      </c>
      <c r="O10" s="4" t="s">
        <v>62</v>
      </c>
      <c r="P10" s="4" t="s">
        <v>33</v>
      </c>
      <c r="Q10" s="4">
        <v>0</v>
      </c>
      <c r="R10" s="7">
        <v>44755</v>
      </c>
      <c r="S10" s="6">
        <v>44759</v>
      </c>
      <c r="T10" s="4" t="s">
        <v>34</v>
      </c>
      <c r="U10" s="4">
        <v>151.98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44755</v>
      </c>
      <c r="G11" s="6">
        <v>44756</v>
      </c>
      <c r="H11" s="4">
        <v>1</v>
      </c>
      <c r="I11" s="4">
        <v>1</v>
      </c>
      <c r="J11" s="4">
        <v>1</v>
      </c>
      <c r="K11" s="4" t="s">
        <v>30</v>
      </c>
      <c r="L11" s="4">
        <v>157.08</v>
      </c>
      <c r="M11" s="4">
        <v>157.08</v>
      </c>
      <c r="N11" s="4" t="s">
        <v>69</v>
      </c>
      <c r="O11" s="4" t="s">
        <v>62</v>
      </c>
      <c r="P11" s="4" t="s">
        <v>33</v>
      </c>
      <c r="Q11" s="4">
        <v>0</v>
      </c>
      <c r="R11" s="7">
        <v>44755</v>
      </c>
      <c r="S11" s="6">
        <v>44759</v>
      </c>
      <c r="T11" s="4" t="s">
        <v>34</v>
      </c>
      <c r="U11" s="4">
        <v>157.08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46</v>
      </c>
      <c r="F12" s="6">
        <v>44755</v>
      </c>
      <c r="G12" s="6">
        <v>44756</v>
      </c>
      <c r="H12" s="4">
        <v>1</v>
      </c>
      <c r="I12" s="4">
        <v>1</v>
      </c>
      <c r="J12" s="4">
        <v>1</v>
      </c>
      <c r="K12" s="4" t="s">
        <v>30</v>
      </c>
      <c r="L12" s="4">
        <v>198.9</v>
      </c>
      <c r="M12" s="4">
        <v>198.9</v>
      </c>
      <c r="N12" s="4" t="s">
        <v>72</v>
      </c>
      <c r="O12" s="4" t="s">
        <v>62</v>
      </c>
      <c r="P12" s="4" t="s">
        <v>33</v>
      </c>
      <c r="Q12" s="4">
        <v>0</v>
      </c>
      <c r="R12" s="7">
        <v>44755</v>
      </c>
      <c r="S12" s="6">
        <v>44759</v>
      </c>
      <c r="T12" s="4" t="s">
        <v>34</v>
      </c>
      <c r="U12" s="4">
        <v>198.9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73</v>
      </c>
      <c r="D13" s="4" t="s">
        <v>71</v>
      </c>
      <c r="E13" s="4" t="s">
        <v>46</v>
      </c>
      <c r="F13" s="6">
        <v>44755</v>
      </c>
      <c r="G13" s="6">
        <v>44756</v>
      </c>
      <c r="H13" s="4">
        <v>1</v>
      </c>
      <c r="I13" s="4">
        <v>1</v>
      </c>
      <c r="J13" s="4">
        <v>1</v>
      </c>
      <c r="K13" s="4" t="s">
        <v>30</v>
      </c>
      <c r="L13" s="4">
        <v>-198.9</v>
      </c>
      <c r="M13" s="4">
        <v>-198.9</v>
      </c>
      <c r="N13" s="4" t="s">
        <v>72</v>
      </c>
      <c r="O13" s="4" t="s">
        <v>62</v>
      </c>
      <c r="P13" s="4" t="s">
        <v>33</v>
      </c>
      <c r="Q13" s="4">
        <v>0</v>
      </c>
      <c r="R13" s="7">
        <v>44755</v>
      </c>
      <c r="S13" s="6">
        <v>44759</v>
      </c>
      <c r="T13" s="4" t="s">
        <v>34</v>
      </c>
      <c r="U13" s="4">
        <v>-198.9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44753</v>
      </c>
      <c r="G14" s="6">
        <v>44757</v>
      </c>
      <c r="H14" s="4">
        <v>1</v>
      </c>
      <c r="I14" s="4">
        <v>4</v>
      </c>
      <c r="J14" s="4">
        <v>4</v>
      </c>
      <c r="K14" s="4" t="s">
        <v>30</v>
      </c>
      <c r="L14" s="4">
        <v>1174.2</v>
      </c>
      <c r="M14" s="4">
        <v>1174.2</v>
      </c>
      <c r="N14" s="4" t="s">
        <v>77</v>
      </c>
      <c r="O14" s="4" t="s">
        <v>78</v>
      </c>
      <c r="P14" s="4" t="s">
        <v>33</v>
      </c>
      <c r="Q14" s="4">
        <v>0</v>
      </c>
      <c r="R14" s="7">
        <v>44750</v>
      </c>
      <c r="S14" s="6">
        <v>44760</v>
      </c>
      <c r="T14" s="4" t="s">
        <v>34</v>
      </c>
      <c r="U14" s="4">
        <v>1174.2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44754</v>
      </c>
      <c r="G15" s="6">
        <v>44757</v>
      </c>
      <c r="H15" s="4">
        <v>1</v>
      </c>
      <c r="I15" s="4">
        <v>3</v>
      </c>
      <c r="J15" s="4">
        <v>3</v>
      </c>
      <c r="K15" s="4" t="s">
        <v>30</v>
      </c>
      <c r="L15" s="4">
        <v>1162.92</v>
      </c>
      <c r="M15" s="4">
        <v>1162.92</v>
      </c>
      <c r="N15" s="4" t="s">
        <v>82</v>
      </c>
      <c r="O15" s="4" t="s">
        <v>78</v>
      </c>
      <c r="P15" s="4" t="s">
        <v>33</v>
      </c>
      <c r="Q15" s="4">
        <v>0</v>
      </c>
      <c r="R15" s="7">
        <v>44754</v>
      </c>
      <c r="S15" s="6">
        <v>44760</v>
      </c>
      <c r="T15" s="4" t="s">
        <v>34</v>
      </c>
      <c r="U15" s="4">
        <v>1162.92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44754</v>
      </c>
      <c r="G16" s="6">
        <v>44757</v>
      </c>
      <c r="H16" s="4">
        <v>1</v>
      </c>
      <c r="I16" s="4">
        <v>3</v>
      </c>
      <c r="J16" s="4">
        <v>3</v>
      </c>
      <c r="K16" s="4" t="s">
        <v>30</v>
      </c>
      <c r="L16" s="4">
        <v>1162.92</v>
      </c>
      <c r="M16" s="4">
        <v>1162.92</v>
      </c>
      <c r="N16" s="4" t="s">
        <v>84</v>
      </c>
      <c r="O16" s="4" t="s">
        <v>78</v>
      </c>
      <c r="P16" s="4" t="s">
        <v>33</v>
      </c>
      <c r="Q16" s="4">
        <v>0</v>
      </c>
      <c r="R16" s="7">
        <v>44754</v>
      </c>
      <c r="S16" s="6">
        <v>44760</v>
      </c>
      <c r="T16" s="4" t="s">
        <v>34</v>
      </c>
      <c r="U16" s="4">
        <v>1162.92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81</v>
      </c>
      <c r="F17" s="6">
        <v>44756</v>
      </c>
      <c r="G17" s="6">
        <v>44757</v>
      </c>
      <c r="H17" s="4">
        <v>1</v>
      </c>
      <c r="I17" s="4">
        <v>1</v>
      </c>
      <c r="J17" s="4">
        <v>1</v>
      </c>
      <c r="K17" s="4" t="s">
        <v>30</v>
      </c>
      <c r="L17" s="4">
        <v>285.93</v>
      </c>
      <c r="M17" s="4">
        <v>285.93</v>
      </c>
      <c r="N17" s="4" t="s">
        <v>87</v>
      </c>
      <c r="O17" s="4" t="s">
        <v>78</v>
      </c>
      <c r="P17" s="4" t="s">
        <v>33</v>
      </c>
      <c r="Q17" s="4">
        <v>0</v>
      </c>
      <c r="R17" s="7">
        <v>44755</v>
      </c>
      <c r="S17" s="6">
        <v>44760</v>
      </c>
      <c r="T17" s="4" t="s">
        <v>34</v>
      </c>
      <c r="U17" s="4">
        <v>285.93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42</v>
      </c>
      <c r="F18" s="6">
        <v>44756</v>
      </c>
      <c r="G18" s="6">
        <v>44757</v>
      </c>
      <c r="H18" s="4">
        <v>1</v>
      </c>
      <c r="I18" s="4">
        <v>1</v>
      </c>
      <c r="J18" s="4">
        <v>1</v>
      </c>
      <c r="K18" s="4" t="s">
        <v>30</v>
      </c>
      <c r="L18" s="4">
        <v>170.34</v>
      </c>
      <c r="M18" s="4">
        <v>170.34</v>
      </c>
      <c r="N18" s="4" t="s">
        <v>90</v>
      </c>
      <c r="O18" s="4" t="s">
        <v>78</v>
      </c>
      <c r="P18" s="4" t="s">
        <v>33</v>
      </c>
      <c r="Q18" s="4">
        <v>0</v>
      </c>
      <c r="R18" s="7">
        <v>44756</v>
      </c>
      <c r="S18" s="6">
        <v>44760</v>
      </c>
      <c r="T18" s="4" t="s">
        <v>34</v>
      </c>
      <c r="U18" s="4">
        <v>170.34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46</v>
      </c>
      <c r="F19" s="6">
        <v>44756</v>
      </c>
      <c r="G19" s="6">
        <v>44757</v>
      </c>
      <c r="H19" s="4">
        <v>1</v>
      </c>
      <c r="I19" s="4">
        <v>1</v>
      </c>
      <c r="J19" s="4">
        <v>1</v>
      </c>
      <c r="K19" s="4" t="s">
        <v>30</v>
      </c>
      <c r="L19" s="4">
        <v>169.32</v>
      </c>
      <c r="M19" s="4">
        <v>169.32</v>
      </c>
      <c r="N19" s="4" t="s">
        <v>93</v>
      </c>
      <c r="O19" s="4" t="s">
        <v>78</v>
      </c>
      <c r="P19" s="4" t="s">
        <v>33</v>
      </c>
      <c r="Q19" s="4">
        <v>0</v>
      </c>
      <c r="R19" s="7">
        <v>44756</v>
      </c>
      <c r="S19" s="6">
        <v>44760</v>
      </c>
      <c r="T19" s="4" t="s">
        <v>34</v>
      </c>
      <c r="U19" s="4">
        <v>169.32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76</v>
      </c>
      <c r="F20" s="6">
        <v>44756</v>
      </c>
      <c r="G20" s="6">
        <v>44757</v>
      </c>
      <c r="H20" s="4">
        <v>1</v>
      </c>
      <c r="I20" s="4">
        <v>1</v>
      </c>
      <c r="J20" s="4">
        <v>1</v>
      </c>
      <c r="K20" s="4" t="s">
        <v>30</v>
      </c>
      <c r="L20" s="4">
        <v>230.76</v>
      </c>
      <c r="M20" s="4">
        <v>230.76</v>
      </c>
      <c r="N20" s="4" t="s">
        <v>96</v>
      </c>
      <c r="O20" s="4" t="s">
        <v>78</v>
      </c>
      <c r="P20" s="4" t="s">
        <v>33</v>
      </c>
      <c r="Q20" s="4">
        <v>0</v>
      </c>
      <c r="R20" s="7">
        <v>44756</v>
      </c>
      <c r="S20" s="6">
        <v>44760</v>
      </c>
      <c r="T20" s="4" t="s">
        <v>34</v>
      </c>
      <c r="U20" s="4">
        <v>230.76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44756</v>
      </c>
      <c r="G21" s="6">
        <v>44757</v>
      </c>
      <c r="H21" s="4">
        <v>1</v>
      </c>
      <c r="I21" s="4">
        <v>1</v>
      </c>
      <c r="J21" s="4">
        <v>1</v>
      </c>
      <c r="K21" s="4" t="s">
        <v>30</v>
      </c>
      <c r="L21" s="4">
        <v>197.88</v>
      </c>
      <c r="M21" s="4">
        <v>197.88</v>
      </c>
      <c r="N21" s="4" t="s">
        <v>100</v>
      </c>
      <c r="O21" s="4" t="s">
        <v>78</v>
      </c>
      <c r="P21" s="4" t="s">
        <v>33</v>
      </c>
      <c r="Q21" s="4">
        <v>0</v>
      </c>
      <c r="R21" s="7">
        <v>44756</v>
      </c>
      <c r="S21" s="6">
        <v>44760</v>
      </c>
      <c r="T21" s="4" t="s">
        <v>34</v>
      </c>
      <c r="U21" s="4">
        <v>197.88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44756</v>
      </c>
      <c r="G22" s="6">
        <v>44757</v>
      </c>
      <c r="H22" s="4">
        <v>1</v>
      </c>
      <c r="I22" s="4">
        <v>1</v>
      </c>
      <c r="J22" s="4">
        <v>1</v>
      </c>
      <c r="K22" s="4" t="s">
        <v>30</v>
      </c>
      <c r="L22" s="4">
        <v>235.62</v>
      </c>
      <c r="M22" s="4">
        <v>235.62</v>
      </c>
      <c r="N22" s="4" t="s">
        <v>104</v>
      </c>
      <c r="O22" s="4" t="s">
        <v>78</v>
      </c>
      <c r="P22" s="4" t="s">
        <v>33</v>
      </c>
      <c r="Q22" s="4">
        <v>0</v>
      </c>
      <c r="R22" s="7">
        <v>44756</v>
      </c>
      <c r="S22" s="6">
        <v>44760</v>
      </c>
      <c r="T22" s="4" t="s">
        <v>34</v>
      </c>
      <c r="U22" s="4">
        <v>235.62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94</v>
      </c>
      <c r="B23" s="4" t="s">
        <v>26</v>
      </c>
      <c r="C23" s="4" t="s">
        <v>73</v>
      </c>
      <c r="D23" s="4" t="s">
        <v>95</v>
      </c>
      <c r="E23" s="4" t="s">
        <v>76</v>
      </c>
      <c r="F23" s="6">
        <v>44756</v>
      </c>
      <c r="G23" s="6">
        <v>44757</v>
      </c>
      <c r="H23" s="4">
        <v>1</v>
      </c>
      <c r="I23" s="4">
        <v>1</v>
      </c>
      <c r="J23" s="4">
        <v>1</v>
      </c>
      <c r="K23" s="4" t="s">
        <v>30</v>
      </c>
      <c r="L23" s="4">
        <v>-230.76</v>
      </c>
      <c r="M23" s="4">
        <v>-230.76</v>
      </c>
      <c r="N23" s="4" t="s">
        <v>96</v>
      </c>
      <c r="O23" s="4" t="s">
        <v>78</v>
      </c>
      <c r="P23" s="4" t="s">
        <v>33</v>
      </c>
      <c r="Q23" s="4">
        <v>0</v>
      </c>
      <c r="R23" s="7">
        <v>44756</v>
      </c>
      <c r="S23" s="6">
        <v>44760</v>
      </c>
      <c r="T23" s="4" t="s">
        <v>34</v>
      </c>
      <c r="U23" s="4">
        <v>-230.76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67</v>
      </c>
      <c r="E24" s="4" t="s">
        <v>68</v>
      </c>
      <c r="F24" s="6">
        <v>44756</v>
      </c>
      <c r="G24" s="6">
        <v>44757</v>
      </c>
      <c r="H24" s="4">
        <v>1</v>
      </c>
      <c r="I24" s="4">
        <v>1</v>
      </c>
      <c r="J24" s="4">
        <v>1</v>
      </c>
      <c r="K24" s="4" t="s">
        <v>30</v>
      </c>
      <c r="L24" s="4">
        <v>157.08</v>
      </c>
      <c r="M24" s="4">
        <v>157.08</v>
      </c>
      <c r="N24" s="4" t="s">
        <v>69</v>
      </c>
      <c r="O24" s="4" t="s">
        <v>78</v>
      </c>
      <c r="P24" s="4" t="s">
        <v>33</v>
      </c>
      <c r="Q24" s="4">
        <v>0</v>
      </c>
      <c r="R24" s="7">
        <v>44756</v>
      </c>
      <c r="S24" s="6">
        <v>44760</v>
      </c>
      <c r="T24" s="4" t="s">
        <v>34</v>
      </c>
      <c r="U24" s="4">
        <v>157.08</v>
      </c>
      <c r="V24" s="4">
        <v>0</v>
      </c>
      <c r="W24" s="4">
        <v>0</v>
      </c>
      <c r="X24" s="4" t="s">
        <v>35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D33" sqref="D3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9">
      <c r="A2" s="5">
        <v>18276435433</v>
      </c>
      <c r="B2" s="6">
        <v>44745</v>
      </c>
      <c r="C2" s="6">
        <v>44755</v>
      </c>
      <c r="D2" s="4">
        <v>2694.24</v>
      </c>
      <c r="E2" s="4" t="str">
        <f>VLOOKUP(A2,HOP!A:L,12,0)</f>
        <v>2694.24</v>
      </c>
      <c r="F2" s="4" t="str">
        <f>VLOOKUP(A2,HOP!A:C,3,0)</f>
        <v>2610098</v>
      </c>
      <c r="G2" s="4">
        <f>D2-E2</f>
        <v>0</v>
      </c>
      <c r="H2" s="4" t="str">
        <f>$H$1&amp;F2</f>
        <v>，2610098</v>
      </c>
      <c r="I2" s="4" t="str">
        <f>VLOOKUP(A2,HOP!A:U,21,0)</f>
        <v>直连</v>
      </c>
    </row>
    <row r="3" s="4" customFormat="1" spans="1:9">
      <c r="A3" s="5">
        <v>18308752404</v>
      </c>
      <c r="B3" s="6">
        <v>44752</v>
      </c>
      <c r="C3" s="6">
        <v>44755</v>
      </c>
      <c r="D3" s="4">
        <v>528.39</v>
      </c>
      <c r="E3" s="4" t="str">
        <f>VLOOKUP(A3,HOP!A:L,12,0)</f>
        <v>528.39</v>
      </c>
      <c r="F3" s="4" t="str">
        <f>VLOOKUP(A3,HOP!A:C,3,0)</f>
        <v>2612941</v>
      </c>
      <c r="G3" s="4">
        <f t="shared" ref="G3:G22" si="0">D3-E3</f>
        <v>0</v>
      </c>
      <c r="H3" s="4" t="str">
        <f t="shared" ref="H3:H22" si="1">$H$1&amp;F3</f>
        <v>，2612941</v>
      </c>
      <c r="I3" s="4" t="str">
        <f>VLOOKUP(A3,HOP!A:U,21,0)</f>
        <v>直连</v>
      </c>
    </row>
    <row r="4" s="4" customFormat="1" spans="1:9">
      <c r="A4" s="5">
        <v>18369835718</v>
      </c>
      <c r="B4" s="6">
        <v>44754</v>
      </c>
      <c r="C4" s="6">
        <v>44755</v>
      </c>
      <c r="D4" s="4">
        <v>167.28</v>
      </c>
      <c r="E4" s="4" t="str">
        <f>VLOOKUP(A4,HOP!A:L,12,0)</f>
        <v>167.28</v>
      </c>
      <c r="F4" s="4" t="str">
        <f>VLOOKUP(A4,HOP!A:C,3,0)</f>
        <v>2618544</v>
      </c>
      <c r="G4" s="4">
        <f t="shared" si="0"/>
        <v>0</v>
      </c>
      <c r="H4" s="4" t="str">
        <f t="shared" si="1"/>
        <v>，2618544</v>
      </c>
      <c r="I4" s="4" t="str">
        <f>VLOOKUP(A4,HOP!A:U,21,0)</f>
        <v>直连</v>
      </c>
    </row>
    <row r="5" s="4" customFormat="1" spans="1:9">
      <c r="A5" s="5">
        <v>18370971558</v>
      </c>
      <c r="B5" s="6">
        <v>44754</v>
      </c>
      <c r="C5" s="6">
        <v>44755</v>
      </c>
      <c r="D5" s="4">
        <v>182.58</v>
      </c>
      <c r="E5" s="4" t="str">
        <f>VLOOKUP(A5,HOP!A:L,12,0)</f>
        <v>182.58</v>
      </c>
      <c r="F5" s="4" t="str">
        <f>VLOOKUP(A5,HOP!A:C,3,0)</f>
        <v>2618699</v>
      </c>
      <c r="G5" s="4">
        <f t="shared" si="0"/>
        <v>0</v>
      </c>
      <c r="H5" s="4" t="str">
        <f t="shared" si="1"/>
        <v>，2618699</v>
      </c>
      <c r="I5" s="4" t="str">
        <f>VLOOKUP(A5,HOP!A:U,21,0)</f>
        <v>直连</v>
      </c>
    </row>
    <row r="6" s="4" customFormat="1" spans="1:9">
      <c r="A6" s="5">
        <v>18372202379</v>
      </c>
      <c r="B6" s="6">
        <v>44754</v>
      </c>
      <c r="C6" s="6">
        <v>44755</v>
      </c>
      <c r="D6" s="4">
        <v>139.7</v>
      </c>
      <c r="E6" s="4" t="str">
        <f>VLOOKUP(A6,HOP!A:L,12,0)</f>
        <v>139.70</v>
      </c>
      <c r="F6" s="4" t="str">
        <f>VLOOKUP(A6,HOP!A:C,3,0)</f>
        <v>2618902</v>
      </c>
      <c r="G6" s="4">
        <f t="shared" si="0"/>
        <v>0</v>
      </c>
      <c r="H6" s="4" t="str">
        <f t="shared" si="1"/>
        <v>，2618902</v>
      </c>
      <c r="I6" s="4" t="str">
        <f>VLOOKUP(A6,HOP!A:U,21,0)</f>
        <v>直连</v>
      </c>
    </row>
    <row r="7" s="4" customFormat="1" spans="1:9">
      <c r="A7" s="5">
        <v>18372279743</v>
      </c>
      <c r="B7" s="6">
        <v>44754</v>
      </c>
      <c r="C7" s="6">
        <v>44755</v>
      </c>
      <c r="D7" s="4">
        <v>142.8</v>
      </c>
      <c r="E7" s="4" t="str">
        <f>VLOOKUP(A7,HOP!A:L,12,0)</f>
        <v>142.80</v>
      </c>
      <c r="F7" s="4" t="str">
        <f>VLOOKUP(A7,HOP!A:C,3,0)</f>
        <v>2618917</v>
      </c>
      <c r="G7" s="4">
        <f t="shared" si="0"/>
        <v>0</v>
      </c>
      <c r="H7" s="4" t="str">
        <f t="shared" si="1"/>
        <v>，2618917</v>
      </c>
      <c r="I7" s="4" t="str">
        <f>VLOOKUP(A7,HOP!A:U,21,0)</f>
        <v>直连</v>
      </c>
    </row>
    <row r="8" s="4" customFormat="1" spans="1:9">
      <c r="A8" s="5">
        <v>18373113561</v>
      </c>
      <c r="B8" s="6">
        <v>44754</v>
      </c>
      <c r="C8" s="6">
        <v>44755</v>
      </c>
      <c r="D8" s="4">
        <v>202.98</v>
      </c>
      <c r="E8" s="4" t="str">
        <f>VLOOKUP(A8,HOP!A:L,12,0)</f>
        <v>202.98</v>
      </c>
      <c r="F8" s="4" t="str">
        <f>VLOOKUP(A8,HOP!A:C,3,0)</f>
        <v>2619090</v>
      </c>
      <c r="G8" s="4">
        <f t="shared" si="0"/>
        <v>0</v>
      </c>
      <c r="H8" s="4" t="str">
        <f t="shared" si="1"/>
        <v>，2619090</v>
      </c>
      <c r="I8" s="4" t="str">
        <f>VLOOKUP(A8,HOP!A:U,21,0)</f>
        <v>直连</v>
      </c>
    </row>
    <row r="9" s="4" customFormat="1" spans="1:9">
      <c r="A9" s="5">
        <v>18363665690</v>
      </c>
      <c r="B9" s="6">
        <v>44754</v>
      </c>
      <c r="C9" s="6">
        <v>44756</v>
      </c>
      <c r="D9" s="4">
        <v>1281.88</v>
      </c>
      <c r="E9" s="4" t="str">
        <f>VLOOKUP(A9,HOP!A:L,12,0)</f>
        <v>1281.88</v>
      </c>
      <c r="F9" s="4" t="str">
        <f>VLOOKUP(A9,HOP!A:C,3,0)</f>
        <v>2617927</v>
      </c>
      <c r="G9" s="4">
        <f t="shared" si="0"/>
        <v>0</v>
      </c>
      <c r="H9" s="4" t="str">
        <f t="shared" si="1"/>
        <v>，2617927</v>
      </c>
      <c r="I9" s="4" t="str">
        <f>VLOOKUP(A9,HOP!A:U,21,0)</f>
        <v>直连</v>
      </c>
    </row>
    <row r="10" s="4" customFormat="1" spans="1:9">
      <c r="A10" s="5">
        <v>18380571178</v>
      </c>
      <c r="B10" s="6">
        <v>44755</v>
      </c>
      <c r="C10" s="6">
        <v>44756</v>
      </c>
      <c r="D10" s="4">
        <v>151.98</v>
      </c>
      <c r="E10" s="4" t="str">
        <f>VLOOKUP(A10,HOP!A:L,12,0)</f>
        <v>151.98</v>
      </c>
      <c r="F10" s="4" t="str">
        <f>VLOOKUP(A10,HOP!A:C,3,0)</f>
        <v>2619887</v>
      </c>
      <c r="G10" s="4">
        <f t="shared" si="0"/>
        <v>0</v>
      </c>
      <c r="H10" s="4" t="str">
        <f t="shared" si="1"/>
        <v>，2619887</v>
      </c>
      <c r="I10" s="4" t="str">
        <f>VLOOKUP(A10,HOP!A:U,21,0)</f>
        <v>直连</v>
      </c>
    </row>
    <row r="11" s="4" customFormat="1" spans="1:9">
      <c r="A11" s="5">
        <v>18385349946</v>
      </c>
      <c r="B11" s="6">
        <v>44755</v>
      </c>
      <c r="C11" s="6">
        <v>44756</v>
      </c>
      <c r="D11" s="4">
        <v>157.08</v>
      </c>
      <c r="E11" s="4" t="str">
        <f>VLOOKUP(A11,HOP!A:L,12,0)</f>
        <v>157.08</v>
      </c>
      <c r="F11" s="4" t="str">
        <f>VLOOKUP(A11,HOP!A:C,3,0)</f>
        <v>2620102</v>
      </c>
      <c r="G11" s="4">
        <f t="shared" si="0"/>
        <v>0</v>
      </c>
      <c r="H11" s="4" t="str">
        <f t="shared" si="1"/>
        <v>，2620102</v>
      </c>
      <c r="I11" s="4" t="str">
        <f>VLOOKUP(A11,HOP!A:U,21,0)</f>
        <v>直连</v>
      </c>
    </row>
    <row r="12" s="4" customFormat="1" hidden="1" spans="1:9">
      <c r="A12" s="5">
        <v>18386186558</v>
      </c>
      <c r="B12" s="6">
        <v>44755</v>
      </c>
      <c r="C12" s="6">
        <v>44756</v>
      </c>
      <c r="D12" s="4">
        <v>0</v>
      </c>
      <c r="E12" s="4" t="str">
        <f>VLOOKUP(A12,HOP!A:L,12,0)</f>
        <v>0.00</v>
      </c>
      <c r="F12" s="4" t="str">
        <f>VLOOKUP(A12,HOP!A:C,3,0)</f>
        <v>2620170</v>
      </c>
      <c r="G12" s="4">
        <f t="shared" si="0"/>
        <v>0</v>
      </c>
      <c r="H12" s="4" t="str">
        <f t="shared" si="1"/>
        <v>，2620170</v>
      </c>
      <c r="I12" s="4" t="str">
        <f>VLOOKUP(A12,HOP!A:U,21,0)</f>
        <v>直连</v>
      </c>
    </row>
    <row r="13" s="4" customFormat="1" spans="1:9">
      <c r="A13" s="5">
        <v>18329545165</v>
      </c>
      <c r="B13" s="6">
        <v>44753</v>
      </c>
      <c r="C13" s="6">
        <v>44757</v>
      </c>
      <c r="D13" s="4">
        <v>1174.2</v>
      </c>
      <c r="E13" s="4" t="str">
        <f>VLOOKUP(A13,HOP!A:L,12,0)</f>
        <v>1174.20</v>
      </c>
      <c r="F13" s="4" t="str">
        <f>VLOOKUP(A13,HOP!A:C,3,0)</f>
        <v>2614944</v>
      </c>
      <c r="G13" s="4">
        <f t="shared" si="0"/>
        <v>0</v>
      </c>
      <c r="H13" s="4" t="str">
        <f t="shared" si="1"/>
        <v>，2614944</v>
      </c>
      <c r="I13" s="4" t="str">
        <f>VLOOKUP(A13,HOP!A:U,21,0)</f>
        <v>直连</v>
      </c>
    </row>
    <row r="14" s="4" customFormat="1" spans="1:9">
      <c r="A14" s="5">
        <v>18371907669</v>
      </c>
      <c r="B14" s="6">
        <v>44754</v>
      </c>
      <c r="C14" s="6">
        <v>44757</v>
      </c>
      <c r="D14" s="4">
        <v>1162.92</v>
      </c>
      <c r="E14" s="4" t="str">
        <f>VLOOKUP(A14,HOP!A:L,12,0)</f>
        <v>1162.92</v>
      </c>
      <c r="F14" s="4" t="str">
        <f>VLOOKUP(A14,HOP!A:C,3,0)</f>
        <v>2618852</v>
      </c>
      <c r="G14" s="4">
        <f t="shared" si="0"/>
        <v>0</v>
      </c>
      <c r="H14" s="4" t="str">
        <f t="shared" si="1"/>
        <v>，2618852</v>
      </c>
      <c r="I14" s="4" t="str">
        <f>VLOOKUP(A14,HOP!A:U,21,0)</f>
        <v>直连</v>
      </c>
    </row>
    <row r="15" s="4" customFormat="1" spans="1:9">
      <c r="A15" s="5">
        <v>18371909500</v>
      </c>
      <c r="B15" s="6">
        <v>44754</v>
      </c>
      <c r="C15" s="6">
        <v>44757</v>
      </c>
      <c r="D15" s="4">
        <v>1162.92</v>
      </c>
      <c r="E15" s="4" t="str">
        <f>VLOOKUP(A15,HOP!A:L,12,0)</f>
        <v>1162.92</v>
      </c>
      <c r="F15" s="4" t="str">
        <f>VLOOKUP(A15,HOP!A:C,3,0)</f>
        <v>2618853</v>
      </c>
      <c r="G15" s="4">
        <f t="shared" si="0"/>
        <v>0</v>
      </c>
      <c r="H15" s="4" t="str">
        <f t="shared" si="1"/>
        <v>，2618853</v>
      </c>
      <c r="I15" s="4" t="str">
        <f>VLOOKUP(A15,HOP!A:U,21,0)</f>
        <v>直连</v>
      </c>
    </row>
    <row r="16" s="4" customFormat="1" spans="1:9">
      <c r="A16" s="5">
        <v>18381340185</v>
      </c>
      <c r="B16" s="6">
        <v>44756</v>
      </c>
      <c r="C16" s="6">
        <v>44757</v>
      </c>
      <c r="D16" s="4">
        <v>285.93</v>
      </c>
      <c r="E16" s="4" t="str">
        <f>VLOOKUP(A16,HOP!A:L,12,0)</f>
        <v>285.93</v>
      </c>
      <c r="F16" s="4" t="str">
        <f>VLOOKUP(A16,HOP!A:C,3,0)</f>
        <v>2620032</v>
      </c>
      <c r="G16" s="4">
        <f t="shared" si="0"/>
        <v>0</v>
      </c>
      <c r="H16" s="4" t="str">
        <f t="shared" si="1"/>
        <v>，2620032</v>
      </c>
      <c r="I16" s="4" t="str">
        <f>VLOOKUP(A16,HOP!A:U,21,0)</f>
        <v>直连</v>
      </c>
    </row>
    <row r="17" s="4" customFormat="1" spans="1:9">
      <c r="A17" s="5">
        <v>18395426286</v>
      </c>
      <c r="B17" s="6">
        <v>44756</v>
      </c>
      <c r="C17" s="6">
        <v>44757</v>
      </c>
      <c r="D17" s="4">
        <v>170.34</v>
      </c>
      <c r="E17" s="4" t="str">
        <f>VLOOKUP(A17,HOP!A:L,12,0)</f>
        <v>170.34</v>
      </c>
      <c r="F17" s="4" t="str">
        <f>VLOOKUP(A17,HOP!A:C,3,0)</f>
        <v>2621191</v>
      </c>
      <c r="G17" s="4">
        <f t="shared" si="0"/>
        <v>0</v>
      </c>
      <c r="H17" s="4" t="str">
        <f t="shared" si="1"/>
        <v>，2621191</v>
      </c>
      <c r="I17" s="4" t="str">
        <f>VLOOKUP(A17,HOP!A:U,21,0)</f>
        <v>直连</v>
      </c>
    </row>
    <row r="18" s="4" customFormat="1" spans="1:9">
      <c r="A18" s="5">
        <v>18395482302</v>
      </c>
      <c r="B18" s="6">
        <v>44756</v>
      </c>
      <c r="C18" s="6">
        <v>44757</v>
      </c>
      <c r="D18" s="4">
        <v>169.32</v>
      </c>
      <c r="E18" s="4" t="str">
        <f>VLOOKUP(A18,HOP!A:L,12,0)</f>
        <v>169.32</v>
      </c>
      <c r="F18" s="4" t="str">
        <f>VLOOKUP(A18,HOP!A:C,3,0)</f>
        <v>2621200</v>
      </c>
      <c r="G18" s="4">
        <f t="shared" si="0"/>
        <v>0</v>
      </c>
      <c r="H18" s="4" t="str">
        <f t="shared" si="1"/>
        <v>，2621200</v>
      </c>
      <c r="I18" s="4" t="str">
        <f>VLOOKUP(A18,HOP!A:U,21,0)</f>
        <v>直连</v>
      </c>
    </row>
    <row r="19" s="4" customFormat="1" hidden="1" spans="1:9">
      <c r="A19" s="5">
        <v>18395586131</v>
      </c>
      <c r="B19" s="6">
        <v>44756</v>
      </c>
      <c r="C19" s="6">
        <v>44757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18395861735</v>
      </c>
      <c r="B20" s="6">
        <v>44756</v>
      </c>
      <c r="C20" s="6">
        <v>44757</v>
      </c>
      <c r="D20" s="4">
        <v>197.88</v>
      </c>
      <c r="E20" s="4" t="str">
        <f>VLOOKUP(A20,HOP!A:L,12,0)</f>
        <v>197.88</v>
      </c>
      <c r="F20" s="4" t="str">
        <f>VLOOKUP(A20,HOP!A:C,3,0)</f>
        <v>2621265</v>
      </c>
      <c r="G20" s="4">
        <f t="shared" si="0"/>
        <v>0</v>
      </c>
      <c r="H20" s="4" t="str">
        <f t="shared" si="1"/>
        <v>，2621265</v>
      </c>
      <c r="I20" s="4" t="str">
        <f>VLOOKUP(A20,HOP!A:U,21,0)</f>
        <v>直连</v>
      </c>
    </row>
    <row r="21" s="4" customFormat="1" spans="1:9">
      <c r="A21" s="5">
        <v>18395955834</v>
      </c>
      <c r="B21" s="6">
        <v>44756</v>
      </c>
      <c r="C21" s="6">
        <v>44757</v>
      </c>
      <c r="D21" s="4">
        <v>235.62</v>
      </c>
      <c r="E21" s="4" t="str">
        <f>VLOOKUP(A21,HOP!A:L,12,0)</f>
        <v>235.62</v>
      </c>
      <c r="F21" s="4" t="str">
        <f>VLOOKUP(A21,HOP!A:C,3,0)</f>
        <v>2621281</v>
      </c>
      <c r="G21" s="4">
        <f t="shared" si="0"/>
        <v>0</v>
      </c>
      <c r="H21" s="4" t="str">
        <f t="shared" si="1"/>
        <v>，2621281</v>
      </c>
      <c r="I21" s="4" t="str">
        <f>VLOOKUP(A21,HOP!A:U,21,0)</f>
        <v>直连</v>
      </c>
    </row>
    <row r="22" s="4" customFormat="1" spans="1:9">
      <c r="A22" s="5">
        <v>18396924741</v>
      </c>
      <c r="B22" s="6">
        <v>44756</v>
      </c>
      <c r="C22" s="6">
        <v>44757</v>
      </c>
      <c r="D22" s="4">
        <v>157.08</v>
      </c>
      <c r="E22" s="4" t="str">
        <f>VLOOKUP(A22,HOP!A:L,12,0)</f>
        <v>157.08</v>
      </c>
      <c r="F22" s="4" t="str">
        <f>VLOOKUP(A22,HOP!A:C,3,0)</f>
        <v>2621439</v>
      </c>
      <c r="G22" s="4">
        <f t="shared" si="0"/>
        <v>0</v>
      </c>
      <c r="H22" s="4" t="str">
        <f t="shared" si="1"/>
        <v>，2621439</v>
      </c>
      <c r="I22" s="4" t="str">
        <f>VLOOKUP(A22,HOP!A:U,21,0)</f>
        <v>直连</v>
      </c>
    </row>
    <row r="24" spans="4:4">
      <c r="D24" s="4">
        <f>SUM(D2:D23)</f>
        <v>10365.12</v>
      </c>
    </row>
    <row r="28" spans="1:1">
      <c r="A28" s="4" t="s">
        <v>107</v>
      </c>
    </row>
    <row r="29" spans="1:1">
      <c r="A29" s="4" t="s">
        <v>108</v>
      </c>
    </row>
    <row r="30" spans="1:1">
      <c r="A30" s="4" t="s">
        <v>109</v>
      </c>
    </row>
  </sheetData>
  <autoFilter ref="A1:XFD30">
    <filterColumn colId="3">
      <filters blank="1">
        <filter val="10365.12"/>
        <filter val="285.93"/>
        <filter val="151.98"/>
        <filter val="182.58"/>
        <filter val="202.98"/>
        <filter val="1281.88"/>
        <filter val="1174.2"/>
        <filter val="235.62"/>
        <filter val="139.7"/>
        <filter val="142.8"/>
        <filter val="167.28"/>
        <filter val="169.32"/>
        <filter val="170.34"/>
        <filter val="2694.24"/>
        <filter val="528.39"/>
        <filter val="1162.92"/>
        <filter val="157.08"/>
        <filter val="197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3">
        <v>18396924741</v>
      </c>
      <c r="B2" s="1" t="s">
        <v>128</v>
      </c>
      <c r="C2" s="1" t="s">
        <v>129</v>
      </c>
      <c r="D2" s="1" t="s">
        <v>130</v>
      </c>
      <c r="E2" s="1" t="s">
        <v>69</v>
      </c>
      <c r="F2" s="1" t="s">
        <v>128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</row>
    <row r="3" s="1" customFormat="1" spans="1:21">
      <c r="A3" s="3">
        <v>18395955834</v>
      </c>
      <c r="B3" s="1" t="s">
        <v>128</v>
      </c>
      <c r="C3" s="1" t="s">
        <v>143</v>
      </c>
      <c r="D3" s="1" t="s">
        <v>144</v>
      </c>
      <c r="E3" s="1" t="s">
        <v>104</v>
      </c>
      <c r="F3" s="1" t="s">
        <v>128</v>
      </c>
      <c r="G3" s="1" t="s">
        <v>131</v>
      </c>
      <c r="H3" s="1" t="s">
        <v>132</v>
      </c>
      <c r="I3" s="1" t="s">
        <v>145</v>
      </c>
      <c r="J3" s="1" t="s">
        <v>134</v>
      </c>
      <c r="K3" s="1" t="s">
        <v>145</v>
      </c>
      <c r="L3" s="1" t="s">
        <v>145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146</v>
      </c>
      <c r="S3" s="1" t="s">
        <v>140</v>
      </c>
      <c r="T3" s="1" t="s">
        <v>141</v>
      </c>
      <c r="U3" s="1" t="s">
        <v>142</v>
      </c>
    </row>
    <row r="4" s="1" customFormat="1" spans="1:21">
      <c r="A4" s="3">
        <v>18395861735</v>
      </c>
      <c r="B4" s="1" t="s">
        <v>128</v>
      </c>
      <c r="C4" s="1" t="s">
        <v>147</v>
      </c>
      <c r="D4" s="1" t="s">
        <v>148</v>
      </c>
      <c r="E4" s="1" t="s">
        <v>100</v>
      </c>
      <c r="F4" s="1" t="s">
        <v>128</v>
      </c>
      <c r="G4" s="1" t="s">
        <v>131</v>
      </c>
      <c r="H4" s="1" t="s">
        <v>132</v>
      </c>
      <c r="I4" s="1" t="s">
        <v>149</v>
      </c>
      <c r="J4" s="1" t="s">
        <v>134</v>
      </c>
      <c r="K4" s="1" t="s">
        <v>149</v>
      </c>
      <c r="L4" s="1" t="s">
        <v>149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150</v>
      </c>
      <c r="S4" s="1" t="s">
        <v>140</v>
      </c>
      <c r="T4" s="1" t="s">
        <v>141</v>
      </c>
      <c r="U4" s="1" t="s">
        <v>142</v>
      </c>
    </row>
    <row r="5" s="1" customFormat="1" spans="1:21">
      <c r="A5" s="3">
        <v>18395482302</v>
      </c>
      <c r="B5" s="1" t="s">
        <v>128</v>
      </c>
      <c r="C5" s="1" t="s">
        <v>151</v>
      </c>
      <c r="D5" s="1" t="s">
        <v>152</v>
      </c>
      <c r="E5" s="1" t="s">
        <v>93</v>
      </c>
      <c r="F5" s="1" t="s">
        <v>128</v>
      </c>
      <c r="G5" s="1" t="s">
        <v>131</v>
      </c>
      <c r="H5" s="1" t="s">
        <v>132</v>
      </c>
      <c r="I5" s="1" t="s">
        <v>153</v>
      </c>
      <c r="J5" s="1" t="s">
        <v>134</v>
      </c>
      <c r="K5" s="1" t="s">
        <v>153</v>
      </c>
      <c r="L5" s="1" t="s">
        <v>153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154</v>
      </c>
      <c r="S5" s="1" t="s">
        <v>140</v>
      </c>
      <c r="T5" s="1" t="s">
        <v>141</v>
      </c>
      <c r="U5" s="1" t="s">
        <v>142</v>
      </c>
    </row>
    <row r="6" s="1" customFormat="1" spans="1:21">
      <c r="A6" s="3">
        <v>18395426286</v>
      </c>
      <c r="B6" s="1" t="s">
        <v>128</v>
      </c>
      <c r="C6" s="1" t="s">
        <v>155</v>
      </c>
      <c r="D6" s="1" t="s">
        <v>156</v>
      </c>
      <c r="E6" s="1" t="s">
        <v>90</v>
      </c>
      <c r="F6" s="1" t="s">
        <v>128</v>
      </c>
      <c r="G6" s="1" t="s">
        <v>131</v>
      </c>
      <c r="H6" s="1" t="s">
        <v>132</v>
      </c>
      <c r="I6" s="1" t="s">
        <v>157</v>
      </c>
      <c r="J6" s="1" t="s">
        <v>134</v>
      </c>
      <c r="K6" s="1" t="s">
        <v>157</v>
      </c>
      <c r="L6" s="1" t="s">
        <v>157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158</v>
      </c>
      <c r="S6" s="1" t="s">
        <v>140</v>
      </c>
      <c r="T6" s="1" t="s">
        <v>141</v>
      </c>
      <c r="U6" s="1" t="s">
        <v>142</v>
      </c>
    </row>
    <row r="7" s="1" customFormat="1" spans="1:21">
      <c r="A7" s="3">
        <v>18386186558</v>
      </c>
      <c r="B7" s="1" t="s">
        <v>159</v>
      </c>
      <c r="C7" s="1" t="s">
        <v>160</v>
      </c>
      <c r="D7" s="1" t="s">
        <v>161</v>
      </c>
      <c r="E7" s="1" t="s">
        <v>72</v>
      </c>
      <c r="F7" s="1" t="s">
        <v>159</v>
      </c>
      <c r="G7" s="1" t="s">
        <v>128</v>
      </c>
      <c r="H7" s="1" t="s">
        <v>132</v>
      </c>
      <c r="I7" s="1" t="s">
        <v>136</v>
      </c>
      <c r="J7" s="1" t="s">
        <v>134</v>
      </c>
      <c r="K7" s="1" t="s">
        <v>136</v>
      </c>
      <c r="L7" s="1" t="s">
        <v>136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162</v>
      </c>
      <c r="S7" s="1" t="s">
        <v>140</v>
      </c>
      <c r="T7" s="1" t="s">
        <v>141</v>
      </c>
      <c r="U7" s="1" t="s">
        <v>142</v>
      </c>
    </row>
    <row r="8" s="1" customFormat="1" spans="1:21">
      <c r="A8" s="3">
        <v>18385349946</v>
      </c>
      <c r="B8" s="1" t="s">
        <v>159</v>
      </c>
      <c r="C8" s="1" t="s">
        <v>163</v>
      </c>
      <c r="D8" s="1" t="s">
        <v>130</v>
      </c>
      <c r="E8" s="1" t="s">
        <v>69</v>
      </c>
      <c r="F8" s="1" t="s">
        <v>159</v>
      </c>
      <c r="G8" s="1" t="s">
        <v>128</v>
      </c>
      <c r="H8" s="1" t="s">
        <v>132</v>
      </c>
      <c r="I8" s="1" t="s">
        <v>133</v>
      </c>
      <c r="J8" s="1" t="s">
        <v>134</v>
      </c>
      <c r="K8" s="1" t="s">
        <v>133</v>
      </c>
      <c r="L8" s="1" t="s">
        <v>133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164</v>
      </c>
      <c r="S8" s="1" t="s">
        <v>140</v>
      </c>
      <c r="T8" s="1" t="s">
        <v>141</v>
      </c>
      <c r="U8" s="1" t="s">
        <v>142</v>
      </c>
    </row>
    <row r="9" s="1" customFormat="1" spans="1:21">
      <c r="A9" s="3">
        <v>18381340185</v>
      </c>
      <c r="B9" s="1" t="s">
        <v>159</v>
      </c>
      <c r="C9" s="1" t="s">
        <v>165</v>
      </c>
      <c r="D9" s="1" t="s">
        <v>166</v>
      </c>
      <c r="E9" s="1" t="s">
        <v>87</v>
      </c>
      <c r="F9" s="1" t="s">
        <v>128</v>
      </c>
      <c r="G9" s="1" t="s">
        <v>131</v>
      </c>
      <c r="H9" s="1" t="s">
        <v>132</v>
      </c>
      <c r="I9" s="1" t="s">
        <v>167</v>
      </c>
      <c r="J9" s="1" t="s">
        <v>134</v>
      </c>
      <c r="K9" s="1" t="s">
        <v>167</v>
      </c>
      <c r="L9" s="1" t="s">
        <v>167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168</v>
      </c>
      <c r="S9" s="1" t="s">
        <v>140</v>
      </c>
      <c r="T9" s="1" t="s">
        <v>141</v>
      </c>
      <c r="U9" s="1" t="s">
        <v>142</v>
      </c>
    </row>
    <row r="10" s="1" customFormat="1" spans="1:21">
      <c r="A10" s="3">
        <v>18380571178</v>
      </c>
      <c r="B10" s="1" t="s">
        <v>159</v>
      </c>
      <c r="C10" s="1" t="s">
        <v>169</v>
      </c>
      <c r="D10" s="1" t="s">
        <v>170</v>
      </c>
      <c r="E10" s="1" t="s">
        <v>65</v>
      </c>
      <c r="F10" s="1" t="s">
        <v>159</v>
      </c>
      <c r="G10" s="1" t="s">
        <v>128</v>
      </c>
      <c r="H10" s="1" t="s">
        <v>132</v>
      </c>
      <c r="I10" s="1" t="s">
        <v>171</v>
      </c>
      <c r="J10" s="1" t="s">
        <v>134</v>
      </c>
      <c r="K10" s="1" t="s">
        <v>171</v>
      </c>
      <c r="L10" s="1" t="s">
        <v>171</v>
      </c>
      <c r="M10" s="1" t="s">
        <v>135</v>
      </c>
      <c r="N10" s="1" t="s">
        <v>135</v>
      </c>
      <c r="O10" s="1" t="s">
        <v>136</v>
      </c>
      <c r="P10" s="1" t="s">
        <v>137</v>
      </c>
      <c r="Q10" s="1" t="s">
        <v>138</v>
      </c>
      <c r="R10" s="1" t="s">
        <v>172</v>
      </c>
      <c r="S10" s="1" t="s">
        <v>140</v>
      </c>
      <c r="T10" s="1" t="s">
        <v>141</v>
      </c>
      <c r="U10" s="1" t="s">
        <v>142</v>
      </c>
    </row>
    <row r="11" s="1" customFormat="1" spans="1:21">
      <c r="A11" s="3">
        <v>18373113561</v>
      </c>
      <c r="B11" s="1" t="s">
        <v>173</v>
      </c>
      <c r="C11" s="1" t="s">
        <v>174</v>
      </c>
      <c r="D11" s="1" t="s">
        <v>175</v>
      </c>
      <c r="E11" s="1" t="s">
        <v>58</v>
      </c>
      <c r="F11" s="1" t="s">
        <v>173</v>
      </c>
      <c r="G11" s="1" t="s">
        <v>159</v>
      </c>
      <c r="H11" s="1" t="s">
        <v>132</v>
      </c>
      <c r="I11" s="1" t="s">
        <v>176</v>
      </c>
      <c r="J11" s="1" t="s">
        <v>134</v>
      </c>
      <c r="K11" s="1" t="s">
        <v>176</v>
      </c>
      <c r="L11" s="1" t="s">
        <v>176</v>
      </c>
      <c r="M11" s="1" t="s">
        <v>135</v>
      </c>
      <c r="N11" s="1" t="s">
        <v>135</v>
      </c>
      <c r="O11" s="1" t="s">
        <v>136</v>
      </c>
      <c r="P11" s="1" t="s">
        <v>137</v>
      </c>
      <c r="Q11" s="1" t="s">
        <v>138</v>
      </c>
      <c r="R11" s="1" t="s">
        <v>177</v>
      </c>
      <c r="S11" s="1" t="s">
        <v>140</v>
      </c>
      <c r="T11" s="1" t="s">
        <v>141</v>
      </c>
      <c r="U11" s="1" t="s">
        <v>142</v>
      </c>
    </row>
    <row r="12" s="1" customFormat="1" spans="1:21">
      <c r="A12" s="3">
        <v>18372279743</v>
      </c>
      <c r="B12" s="1" t="s">
        <v>173</v>
      </c>
      <c r="C12" s="1" t="s">
        <v>178</v>
      </c>
      <c r="D12" s="1" t="s">
        <v>179</v>
      </c>
      <c r="E12" s="1" t="s">
        <v>54</v>
      </c>
      <c r="F12" s="1" t="s">
        <v>173</v>
      </c>
      <c r="G12" s="1" t="s">
        <v>159</v>
      </c>
      <c r="H12" s="1" t="s">
        <v>132</v>
      </c>
      <c r="I12" s="1" t="s">
        <v>180</v>
      </c>
      <c r="J12" s="1" t="s">
        <v>134</v>
      </c>
      <c r="K12" s="1" t="s">
        <v>180</v>
      </c>
      <c r="L12" s="1" t="s">
        <v>180</v>
      </c>
      <c r="M12" s="1" t="s">
        <v>135</v>
      </c>
      <c r="N12" s="1" t="s">
        <v>135</v>
      </c>
      <c r="O12" s="1" t="s">
        <v>136</v>
      </c>
      <c r="P12" s="1" t="s">
        <v>137</v>
      </c>
      <c r="Q12" s="1" t="s">
        <v>138</v>
      </c>
      <c r="R12" s="1" t="s">
        <v>181</v>
      </c>
      <c r="S12" s="1" t="s">
        <v>140</v>
      </c>
      <c r="T12" s="1" t="s">
        <v>141</v>
      </c>
      <c r="U12" s="1" t="s">
        <v>142</v>
      </c>
    </row>
    <row r="13" s="1" customFormat="1" spans="1:21">
      <c r="A13" s="3">
        <v>18372202379</v>
      </c>
      <c r="B13" s="1" t="s">
        <v>173</v>
      </c>
      <c r="C13" s="1" t="s">
        <v>182</v>
      </c>
      <c r="D13" s="1" t="s">
        <v>183</v>
      </c>
      <c r="E13" s="1" t="s">
        <v>51</v>
      </c>
      <c r="F13" s="1" t="s">
        <v>173</v>
      </c>
      <c r="G13" s="1" t="s">
        <v>159</v>
      </c>
      <c r="H13" s="1" t="s">
        <v>132</v>
      </c>
      <c r="I13" s="1" t="s">
        <v>184</v>
      </c>
      <c r="J13" s="1" t="s">
        <v>134</v>
      </c>
      <c r="K13" s="1" t="s">
        <v>184</v>
      </c>
      <c r="L13" s="1" t="s">
        <v>184</v>
      </c>
      <c r="M13" s="1" t="s">
        <v>135</v>
      </c>
      <c r="N13" s="1" t="s">
        <v>135</v>
      </c>
      <c r="O13" s="1" t="s">
        <v>136</v>
      </c>
      <c r="P13" s="1" t="s">
        <v>137</v>
      </c>
      <c r="Q13" s="1" t="s">
        <v>138</v>
      </c>
      <c r="R13" s="1" t="s">
        <v>185</v>
      </c>
      <c r="S13" s="1" t="s">
        <v>140</v>
      </c>
      <c r="T13" s="1" t="s">
        <v>141</v>
      </c>
      <c r="U13" s="1" t="s">
        <v>142</v>
      </c>
    </row>
    <row r="14" s="1" customFormat="1" spans="1:21">
      <c r="A14" s="3">
        <v>18371909500</v>
      </c>
      <c r="B14" s="1" t="s">
        <v>173</v>
      </c>
      <c r="C14" s="1" t="s">
        <v>186</v>
      </c>
      <c r="D14" s="1" t="s">
        <v>187</v>
      </c>
      <c r="E14" s="1" t="s">
        <v>84</v>
      </c>
      <c r="F14" s="1" t="s">
        <v>173</v>
      </c>
      <c r="G14" s="1" t="s">
        <v>131</v>
      </c>
      <c r="H14" s="1" t="s">
        <v>132</v>
      </c>
      <c r="I14" s="1" t="s">
        <v>188</v>
      </c>
      <c r="J14" s="1" t="s">
        <v>134</v>
      </c>
      <c r="K14" s="1" t="s">
        <v>188</v>
      </c>
      <c r="L14" s="1" t="s">
        <v>188</v>
      </c>
      <c r="M14" s="1" t="s">
        <v>135</v>
      </c>
      <c r="N14" s="1" t="s">
        <v>135</v>
      </c>
      <c r="O14" s="1" t="s">
        <v>136</v>
      </c>
      <c r="P14" s="1" t="s">
        <v>137</v>
      </c>
      <c r="Q14" s="1" t="s">
        <v>138</v>
      </c>
      <c r="R14" s="1" t="s">
        <v>189</v>
      </c>
      <c r="S14" s="1" t="s">
        <v>140</v>
      </c>
      <c r="T14" s="1" t="s">
        <v>141</v>
      </c>
      <c r="U14" s="1" t="s">
        <v>142</v>
      </c>
    </row>
    <row r="15" s="1" customFormat="1" spans="1:21">
      <c r="A15" s="3">
        <v>18371907669</v>
      </c>
      <c r="B15" s="1" t="s">
        <v>173</v>
      </c>
      <c r="C15" s="1" t="s">
        <v>190</v>
      </c>
      <c r="D15" s="1" t="s">
        <v>187</v>
      </c>
      <c r="E15" s="1" t="s">
        <v>82</v>
      </c>
      <c r="F15" s="1" t="s">
        <v>173</v>
      </c>
      <c r="G15" s="1" t="s">
        <v>131</v>
      </c>
      <c r="H15" s="1" t="s">
        <v>132</v>
      </c>
      <c r="I15" s="1" t="s">
        <v>188</v>
      </c>
      <c r="J15" s="1" t="s">
        <v>134</v>
      </c>
      <c r="K15" s="1" t="s">
        <v>188</v>
      </c>
      <c r="L15" s="1" t="s">
        <v>188</v>
      </c>
      <c r="M15" s="1" t="s">
        <v>135</v>
      </c>
      <c r="N15" s="1" t="s">
        <v>135</v>
      </c>
      <c r="O15" s="1" t="s">
        <v>136</v>
      </c>
      <c r="P15" s="1" t="s">
        <v>137</v>
      </c>
      <c r="Q15" s="1" t="s">
        <v>138</v>
      </c>
      <c r="R15" s="1" t="s">
        <v>191</v>
      </c>
      <c r="S15" s="1" t="s">
        <v>140</v>
      </c>
      <c r="T15" s="1" t="s">
        <v>141</v>
      </c>
      <c r="U15" s="1" t="s">
        <v>142</v>
      </c>
    </row>
    <row r="16" s="1" customFormat="1" spans="1:21">
      <c r="A16" s="3">
        <v>18370971558</v>
      </c>
      <c r="B16" s="1" t="s">
        <v>173</v>
      </c>
      <c r="C16" s="1" t="s">
        <v>192</v>
      </c>
      <c r="D16" s="1" t="s">
        <v>193</v>
      </c>
      <c r="E16" s="1" t="s">
        <v>47</v>
      </c>
      <c r="F16" s="1" t="s">
        <v>173</v>
      </c>
      <c r="G16" s="1" t="s">
        <v>159</v>
      </c>
      <c r="H16" s="1" t="s">
        <v>132</v>
      </c>
      <c r="I16" s="1" t="s">
        <v>194</v>
      </c>
      <c r="J16" s="1" t="s">
        <v>134</v>
      </c>
      <c r="K16" s="1" t="s">
        <v>194</v>
      </c>
      <c r="L16" s="1" t="s">
        <v>194</v>
      </c>
      <c r="M16" s="1" t="s">
        <v>135</v>
      </c>
      <c r="N16" s="1" t="s">
        <v>135</v>
      </c>
      <c r="O16" s="1" t="s">
        <v>136</v>
      </c>
      <c r="P16" s="1" t="s">
        <v>137</v>
      </c>
      <c r="Q16" s="1" t="s">
        <v>138</v>
      </c>
      <c r="R16" s="1" t="s">
        <v>195</v>
      </c>
      <c r="S16" s="1" t="s">
        <v>140</v>
      </c>
      <c r="T16" s="1" t="s">
        <v>141</v>
      </c>
      <c r="U16" s="1" t="s">
        <v>142</v>
      </c>
    </row>
    <row r="17" s="1" customFormat="1" spans="1:21">
      <c r="A17" s="3">
        <v>18369835718</v>
      </c>
      <c r="B17" s="1" t="s">
        <v>173</v>
      </c>
      <c r="C17" s="1" t="s">
        <v>196</v>
      </c>
      <c r="D17" s="1" t="s">
        <v>197</v>
      </c>
      <c r="E17" s="1" t="s">
        <v>43</v>
      </c>
      <c r="F17" s="1" t="s">
        <v>173</v>
      </c>
      <c r="G17" s="1" t="s">
        <v>159</v>
      </c>
      <c r="H17" s="1" t="s">
        <v>132</v>
      </c>
      <c r="I17" s="1" t="s">
        <v>198</v>
      </c>
      <c r="J17" s="1" t="s">
        <v>134</v>
      </c>
      <c r="K17" s="1" t="s">
        <v>198</v>
      </c>
      <c r="L17" s="1" t="s">
        <v>198</v>
      </c>
      <c r="M17" s="1" t="s">
        <v>135</v>
      </c>
      <c r="N17" s="1" t="s">
        <v>135</v>
      </c>
      <c r="O17" s="1" t="s">
        <v>136</v>
      </c>
      <c r="P17" s="1" t="s">
        <v>137</v>
      </c>
      <c r="Q17" s="1" t="s">
        <v>138</v>
      </c>
      <c r="R17" s="1" t="s">
        <v>199</v>
      </c>
      <c r="S17" s="1" t="s">
        <v>140</v>
      </c>
      <c r="T17" s="1" t="s">
        <v>141</v>
      </c>
      <c r="U17" s="1" t="s">
        <v>142</v>
      </c>
    </row>
    <row r="18" s="1" customFormat="1" spans="1:21">
      <c r="A18" s="3">
        <v>18363665690</v>
      </c>
      <c r="B18" s="1" t="s">
        <v>200</v>
      </c>
      <c r="C18" s="1" t="s">
        <v>201</v>
      </c>
      <c r="D18" s="1" t="s">
        <v>202</v>
      </c>
      <c r="E18" s="1" t="s">
        <v>61</v>
      </c>
      <c r="F18" s="1" t="s">
        <v>173</v>
      </c>
      <c r="G18" s="1" t="s">
        <v>128</v>
      </c>
      <c r="H18" s="1" t="s">
        <v>132</v>
      </c>
      <c r="I18" s="1" t="s">
        <v>203</v>
      </c>
      <c r="J18" s="1" t="s">
        <v>134</v>
      </c>
      <c r="K18" s="1" t="s">
        <v>203</v>
      </c>
      <c r="L18" s="1" t="s">
        <v>203</v>
      </c>
      <c r="M18" s="1" t="s">
        <v>135</v>
      </c>
      <c r="N18" s="1" t="s">
        <v>135</v>
      </c>
      <c r="O18" s="1" t="s">
        <v>136</v>
      </c>
      <c r="P18" s="1" t="s">
        <v>137</v>
      </c>
      <c r="Q18" s="1" t="s">
        <v>138</v>
      </c>
      <c r="R18" s="1" t="s">
        <v>204</v>
      </c>
      <c r="S18" s="1" t="s">
        <v>140</v>
      </c>
      <c r="T18" s="1" t="s">
        <v>141</v>
      </c>
      <c r="U18" s="1" t="s">
        <v>142</v>
      </c>
    </row>
    <row r="19" s="1" customFormat="1" spans="1:21">
      <c r="A19" s="3">
        <v>18329545165</v>
      </c>
      <c r="B19" s="1" t="s">
        <v>205</v>
      </c>
      <c r="C19" s="1" t="s">
        <v>206</v>
      </c>
      <c r="D19" s="1" t="s">
        <v>207</v>
      </c>
      <c r="E19" s="1" t="s">
        <v>77</v>
      </c>
      <c r="F19" s="1" t="s">
        <v>200</v>
      </c>
      <c r="G19" s="1" t="s">
        <v>131</v>
      </c>
      <c r="H19" s="1" t="s">
        <v>132</v>
      </c>
      <c r="I19" s="1" t="s">
        <v>208</v>
      </c>
      <c r="J19" s="1" t="s">
        <v>134</v>
      </c>
      <c r="K19" s="1" t="s">
        <v>208</v>
      </c>
      <c r="L19" s="1" t="s">
        <v>208</v>
      </c>
      <c r="M19" s="1" t="s">
        <v>135</v>
      </c>
      <c r="N19" s="1" t="s">
        <v>135</v>
      </c>
      <c r="O19" s="1" t="s">
        <v>136</v>
      </c>
      <c r="P19" s="1" t="s">
        <v>137</v>
      </c>
      <c r="Q19" s="1" t="s">
        <v>138</v>
      </c>
      <c r="R19" s="1" t="s">
        <v>209</v>
      </c>
      <c r="S19" s="1" t="s">
        <v>140</v>
      </c>
      <c r="T19" s="1" t="s">
        <v>141</v>
      </c>
      <c r="U19" s="1" t="s">
        <v>142</v>
      </c>
    </row>
    <row r="20" s="1" customFormat="1" spans="1:21">
      <c r="A20" s="3">
        <v>18308752404</v>
      </c>
      <c r="B20" s="1" t="s">
        <v>210</v>
      </c>
      <c r="C20" s="1" t="s">
        <v>211</v>
      </c>
      <c r="D20" s="1" t="s">
        <v>212</v>
      </c>
      <c r="E20" s="1" t="s">
        <v>39</v>
      </c>
      <c r="F20" s="1" t="s">
        <v>213</v>
      </c>
      <c r="G20" s="1" t="s">
        <v>159</v>
      </c>
      <c r="H20" s="1" t="s">
        <v>132</v>
      </c>
      <c r="I20" s="1" t="s">
        <v>214</v>
      </c>
      <c r="J20" s="1" t="s">
        <v>134</v>
      </c>
      <c r="K20" s="1" t="s">
        <v>214</v>
      </c>
      <c r="L20" s="1" t="s">
        <v>214</v>
      </c>
      <c r="M20" s="1" t="s">
        <v>135</v>
      </c>
      <c r="N20" s="1" t="s">
        <v>135</v>
      </c>
      <c r="O20" s="1" t="s">
        <v>136</v>
      </c>
      <c r="P20" s="1" t="s">
        <v>137</v>
      </c>
      <c r="Q20" s="1" t="s">
        <v>138</v>
      </c>
      <c r="R20" s="1" t="s">
        <v>215</v>
      </c>
      <c r="S20" s="1" t="s">
        <v>140</v>
      </c>
      <c r="T20" s="1" t="s">
        <v>141</v>
      </c>
      <c r="U20" s="1" t="s">
        <v>142</v>
      </c>
    </row>
    <row r="21" s="1" customFormat="1" spans="1:21">
      <c r="A21" s="3">
        <v>18276435433</v>
      </c>
      <c r="B21" s="1" t="s">
        <v>216</v>
      </c>
      <c r="C21" s="1" t="s">
        <v>217</v>
      </c>
      <c r="D21" s="1" t="s">
        <v>218</v>
      </c>
      <c r="E21" s="1" t="s">
        <v>31</v>
      </c>
      <c r="F21" s="1" t="s">
        <v>216</v>
      </c>
      <c r="G21" s="1" t="s">
        <v>159</v>
      </c>
      <c r="H21" s="1" t="s">
        <v>132</v>
      </c>
      <c r="I21" s="1" t="s">
        <v>219</v>
      </c>
      <c r="J21" s="1" t="s">
        <v>134</v>
      </c>
      <c r="K21" s="1" t="s">
        <v>219</v>
      </c>
      <c r="L21" s="1" t="s">
        <v>219</v>
      </c>
      <c r="M21" s="1" t="s">
        <v>135</v>
      </c>
      <c r="N21" s="1" t="s">
        <v>135</v>
      </c>
      <c r="O21" s="1" t="s">
        <v>136</v>
      </c>
      <c r="P21" s="1" t="s">
        <v>137</v>
      </c>
      <c r="Q21" s="1" t="s">
        <v>138</v>
      </c>
      <c r="R21" s="1" t="s">
        <v>220</v>
      </c>
      <c r="S21" s="1" t="s">
        <v>140</v>
      </c>
      <c r="T21" s="1" t="s">
        <v>141</v>
      </c>
      <c r="U21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2022-07-18T02:18:46Z</dcterms:created>
  <dcterms:modified xsi:type="dcterms:W3CDTF">2022-07-18T02:24:56Z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3A6D423FD9EC4659BE8CFBED5C9DA722</vt:lpwstr>
  </property>
  <property fmtid="{D5CDD505-2E9C-101B-9397-08002B2CF9AE}" pid="3" name="KSOProductBuildVer">
    <vt:lpwstr>2052-11.1.0.11875</vt:lpwstr>
  </property>
</Properties>
</file>