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对账!$A$1:$I$18</definedName>
  </definedNames>
  <calcPr calcId="144525"/>
</workbook>
</file>

<file path=xl/sharedStrings.xml><?xml version="1.0" encoding="utf-8"?>
<sst xmlns="http://schemas.openxmlformats.org/spreadsheetml/2006/main" count="1061" uniqueCount="280">
  <si>
    <t>去哪儿网酒店预付对账单</t>
  </si>
  <si>
    <t>供应商名称：</t>
  </si>
  <si>
    <t>港丰国际</t>
  </si>
  <si>
    <t>结算周期：</t>
  </si>
  <si>
    <t>2022-07-11至2022-07-17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</si>
  <si>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</si>
  <si>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</si>
  <si>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</si>
  <si>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</si>
  <si>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</si>
  <si>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</si>
  <si>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</si>
  <si>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</si>
  <si>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</si>
  <si>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</si>
  <si>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</si>
  <si>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</si>
  <si>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</si>
  <si>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</si>
  <si>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</si>
  <si>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¥12,346.00</t>
  </si>
  <si>
    <t>¥1,640.00</t>
  </si>
  <si>
    <t>¥1,074.00</t>
  </si>
  <si>
    <t>¥9,632.00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</si>
  <si>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</si>
  <si>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</si>
  <si>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</si>
  <si>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</si>
  <si>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</si>
  <si>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</si>
  <si>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</si>
  <si>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</si>
  <si>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</si>
  <si>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</si>
  <si>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</si>
  <si>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</si>
  <si>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</si>
  <si>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</si>
  <si>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</si>
  <si>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</si>
  <si>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</si>
  <si>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</si>
  <si>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</si>
  <si>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</si>
  <si>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</si>
  <si>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</si>
  <si>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</si>
  <si>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</si>
  <si>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</si>
  <si>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</si>
  <si>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</si>
  <si>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</si>
  <si>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</si>
  <si>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</si>
  <si>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</si>
  <si>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</si>
  <si>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</si>
  <si>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</si>
  <si>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</si>
  <si>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</si>
  <si>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</si>
  <si>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</si>
  <si>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</si>
  <si>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</si>
  <si>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</si>
  <si>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</si>
  <si>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</si>
  <si>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</si>
  <si>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</si>
  <si>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</si>
  <si>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703055564138</t>
  </si>
  <si>
    <t>2617727</t>
  </si>
  <si>
    <t>酒店预付</t>
  </si>
  <si>
    <t>否</t>
  </si>
  <si>
    <t>普通</t>
  </si>
  <si>
    <t>158560838</t>
  </si>
  <si>
    <t>金玉素万那普酒店</t>
  </si>
  <si>
    <t>1619975</t>
  </si>
  <si>
    <t>SUN/TAO</t>
  </si>
  <si>
    <t>2022-07-11</t>
  </si>
  <si>
    <t>2022-07-12</t>
  </si>
  <si>
    <t>¥151.00</t>
  </si>
  <si>
    <t>¥14.00</t>
  </si>
  <si>
    <t>¥137.00</t>
  </si>
  <si>
    <t>Superior Room</t>
  </si>
  <si>
    <t>WEBSITE</t>
  </si>
  <si>
    <t>703055032341</t>
  </si>
  <si>
    <t>2617534</t>
  </si>
  <si>
    <t>158593292</t>
  </si>
  <si>
    <t>于拉查达阿曼塔酒店</t>
  </si>
  <si>
    <t>QIN/YUYUAN</t>
  </si>
  <si>
    <t>¥427.00</t>
  </si>
  <si>
    <t>¥41.00</t>
  </si>
  <si>
    <t>¥386.00</t>
  </si>
  <si>
    <t>1 Bedroom Deluxe Suite(City View)</t>
  </si>
  <si>
    <t>703055699561</t>
  </si>
  <si>
    <t>2617611</t>
  </si>
  <si>
    <t>158565752</t>
  </si>
  <si>
    <t>曼谷拉差达瑞士酒店 (SHA Extra Plus)</t>
  </si>
  <si>
    <t>WANG/BIN|DENG/SINIAN</t>
  </si>
  <si>
    <t>¥996.00</t>
  </si>
  <si>
    <t>¥100.00</t>
  </si>
  <si>
    <t>¥896.00</t>
  </si>
  <si>
    <t>Swiss Advantage Room</t>
  </si>
  <si>
    <t>703055026905</t>
  </si>
  <si>
    <t>2617648</t>
  </si>
  <si>
    <t>ZHOU/FENG</t>
  </si>
  <si>
    <t>2022-07-13</t>
  </si>
  <si>
    <t>¥880.00</t>
  </si>
  <si>
    <t>¥90.00</t>
  </si>
  <si>
    <t>¥790.00</t>
  </si>
  <si>
    <t>Swiss Premier Room</t>
  </si>
  <si>
    <t>703055293924</t>
  </si>
  <si>
    <t>2617745</t>
  </si>
  <si>
    <t>870807798</t>
  </si>
  <si>
    <t>是拉差盛捷湾景国际服务公寓</t>
  </si>
  <si>
    <t>CHEN/PING|LU/HSUANPIN</t>
  </si>
  <si>
    <t>¥618.00</t>
  </si>
  <si>
    <t>¥56.00</t>
  </si>
  <si>
    <t>¥562.00</t>
  </si>
  <si>
    <t>Executive Studio</t>
  </si>
  <si>
    <t>703056645671</t>
  </si>
  <si>
    <t>2618616</t>
  </si>
  <si>
    <t>703056018380</t>
  </si>
  <si>
    <t>2618353</t>
  </si>
  <si>
    <t>187118771</t>
  </si>
  <si>
    <t>优本纳沙通</t>
  </si>
  <si>
    <t>LIU/SHILI</t>
  </si>
  <si>
    <t>¥401.00</t>
  </si>
  <si>
    <t>¥40.00</t>
  </si>
  <si>
    <t>¥361.00</t>
  </si>
  <si>
    <t>Deluxe One-Bedroom Room</t>
  </si>
  <si>
    <t>703056880909</t>
  </si>
  <si>
    <t>2618627</t>
  </si>
  <si>
    <t>JIANG/JIANBIN|HE/ZHENGGUO|WI/CHAI</t>
  </si>
  <si>
    <t>¥1,320.00</t>
  </si>
  <si>
    <t>¥135.00</t>
  </si>
  <si>
    <t>¥1,185.00</t>
  </si>
  <si>
    <t>703056899819</t>
  </si>
  <si>
    <t>2618536</t>
  </si>
  <si>
    <t>¥158.00</t>
  </si>
  <si>
    <t>¥16.00</t>
  </si>
  <si>
    <t>¥142.00</t>
  </si>
  <si>
    <t>703057373111</t>
  </si>
  <si>
    <t>2619831</t>
  </si>
  <si>
    <t>158574980</t>
  </si>
  <si>
    <t>芭堤雅湾景酒店 (SHA Plus+)</t>
  </si>
  <si>
    <t>LUO/CHENFENG|LIN/KUNLUN</t>
  </si>
  <si>
    <t>2022-07-14</t>
  </si>
  <si>
    <t>¥694.00</t>
  </si>
  <si>
    <t>2022-07-13 14:04:28</t>
  </si>
  <si>
    <t>Deluxe Garden View</t>
  </si>
  <si>
    <t>703057378787</t>
  </si>
  <si>
    <t>2619921</t>
  </si>
  <si>
    <t>¥440.00</t>
  </si>
  <si>
    <t>¥45.00</t>
  </si>
  <si>
    <t>¥395.00</t>
  </si>
  <si>
    <t>703058325608</t>
  </si>
  <si>
    <t>2620930</t>
  </si>
  <si>
    <t>158593367</t>
  </si>
  <si>
    <t>素坤逸57号萨利酒店</t>
  </si>
  <si>
    <t>GUO/HONGQING|GU/SHENGJIA</t>
  </si>
  <si>
    <t>2022-07-15</t>
  </si>
  <si>
    <t>¥511.00</t>
  </si>
  <si>
    <t>¥51.00</t>
  </si>
  <si>
    <t>¥460.00</t>
  </si>
  <si>
    <t>Deluxe Suite Room</t>
  </si>
  <si>
    <t>703058025618</t>
  </si>
  <si>
    <t>2621027</t>
  </si>
  <si>
    <t>703059083657</t>
  </si>
  <si>
    <t>2622007</t>
  </si>
  <si>
    <t>158585819</t>
  </si>
  <si>
    <t>曼谷香格里拉大酒店 (SHA Extra Plus)</t>
  </si>
  <si>
    <t>LIU/WEI|RAKHIMBOEVA/NILUFAR</t>
  </si>
  <si>
    <t>2022-07-16</t>
  </si>
  <si>
    <t>¥946.00</t>
  </si>
  <si>
    <t>2022-07-15 13:18:47</t>
  </si>
  <si>
    <t>shangri-la wing deluxe king room</t>
  </si>
  <si>
    <t>703059796029</t>
  </si>
  <si>
    <t>2622119</t>
  </si>
  <si>
    <t>158572550</t>
  </si>
  <si>
    <t>马卡迪锦江之星酒店（多用途酒店）</t>
  </si>
  <si>
    <t>ZHOU/WEI</t>
  </si>
  <si>
    <t>¥444.00</t>
  </si>
  <si>
    <t>¥49.00</t>
  </si>
  <si>
    <t>Business King Room A</t>
  </si>
  <si>
    <t>703058605842</t>
  </si>
  <si>
    <t>2620446</t>
  </si>
  <si>
    <t>158551163</t>
  </si>
  <si>
    <t>拉斯维加斯美高梅公园酒店</t>
  </si>
  <si>
    <t>WU/XIPING|JIN/DAWEI</t>
  </si>
  <si>
    <t>¥1,766.00</t>
  </si>
  <si>
    <t>¥178.00</t>
  </si>
  <si>
    <t>¥1,588.00</t>
  </si>
  <si>
    <t>Park MGM Two Queen Room</t>
  </si>
  <si>
    <t>703058005862</t>
  </si>
  <si>
    <t>2620448</t>
  </si>
  <si>
    <t>JIANG/ZHIFANG|LI/ZHENG</t>
  </si>
  <si>
    <t>合计</t>
  </si>
  <si>
    <t/>
  </si>
  <si>
    <t>¥10,706.00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</si>
  <si>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</si>
  <si>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</si>
  <si>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</si>
  <si>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</si>
  <si>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</si>
  <si>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</si>
  <si>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</si>
  <si>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</si>
  <si>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</si>
  <si>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A220719110119481</t>
  </si>
  <si>
    <t>A220719110143481</t>
  </si>
  <si>
    <r>
      <t>总计：</t>
    </r>
    <r>
      <rPr>
        <sz val="10"/>
        <rFont val="Arial"/>
        <charset val="134"/>
      </rPr>
      <t>9632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</si>
  <si>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</si>
  <si>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</si>
  <si>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</si>
  <si>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</si>
  <si>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</si>
  <si>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</si>
  <si>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</si>
  <si>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</si>
  <si>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</si>
  <si>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</si>
  <si>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</si>
  <si>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</si>
  <si>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</si>
  <si>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</si>
  <si>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</si>
  <si>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</si>
  <si>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</si>
  <si>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ZHOU WEI</t>
  </si>
  <si>
    <t>退房日周结</t>
  </si>
  <si>
    <t>395.00</t>
  </si>
  <si>
    <t>RMB</t>
  </si>
  <si>
    <t>0</t>
  </si>
  <si>
    <t>0.00</t>
  </si>
  <si>
    <t>去哪儿直连（港丰）</t>
  </si>
  <si>
    <t>31</t>
  </si>
  <si>
    <t>2022-07-15 14:43:37</t>
  </si>
  <si>
    <t>汇智国际旅游发展有限公司</t>
  </si>
  <si>
    <t>直采</t>
  </si>
  <si>
    <t>LIU SHILI</t>
  </si>
  <si>
    <t>361.00</t>
  </si>
  <si>
    <t>2022-07-14 16:43:16</t>
  </si>
  <si>
    <t>曼谷素坤逸57号巷萨里尔酒店通罗站</t>
  </si>
  <si>
    <t>GUO HONGQING,GU SHENGJIA</t>
  </si>
  <si>
    <t>460.00</t>
  </si>
  <si>
    <t>2022-07-14 14:28:52</t>
  </si>
  <si>
    <t>JIANG ZHIFANG,LI ZHENG</t>
  </si>
  <si>
    <t>1588.00</t>
  </si>
  <si>
    <t>2022-07-14 01:39:01</t>
  </si>
  <si>
    <t>直连</t>
  </si>
  <si>
    <t>WU XIPING,JIN DAWEI</t>
  </si>
  <si>
    <t>2022-07-14 01:36:15</t>
  </si>
  <si>
    <t>曼谷拉查达瑞士酒店</t>
  </si>
  <si>
    <t>ZHOU FENG</t>
  </si>
  <si>
    <t>2022-07-13 15:48:21</t>
  </si>
  <si>
    <t>JIANG JIANBIN,HE ZHENGGUO,WI CHAI</t>
  </si>
  <si>
    <t>1185.00</t>
  </si>
  <si>
    <t>2022-07-12 16:28:40</t>
  </si>
  <si>
    <t>曼谷拉查达阿曼达酒店和公寓</t>
  </si>
  <si>
    <t>QIN YUYUAN</t>
  </si>
  <si>
    <t>386.00</t>
  </si>
  <si>
    <t>2022-07-12 13:33:27</t>
  </si>
  <si>
    <t>曼谷金玉素旺纳普酒店</t>
  </si>
  <si>
    <t>SUN TAO</t>
  </si>
  <si>
    <t>142.00</t>
  </si>
  <si>
    <t>2022-07-12 11:47:50</t>
  </si>
  <si>
    <t>2022-07-12 09:30:12</t>
  </si>
  <si>
    <t>CHEN PING,LU HSUANPIN</t>
  </si>
  <si>
    <t>562.00</t>
  </si>
  <si>
    <t>2022-07-11 16:26:42</t>
  </si>
  <si>
    <t>137.00</t>
  </si>
  <si>
    <t>2022-07-11 15:23:48</t>
  </si>
  <si>
    <t>790.00</t>
  </si>
  <si>
    <t>2022-07-11 14:00:47</t>
  </si>
  <si>
    <t>WANG BIN,DENG SINIAN</t>
  </si>
  <si>
    <t>896.00</t>
  </si>
  <si>
    <t>2022-07-11 13:53:52</t>
  </si>
  <si>
    <t>2022-07-11 12:05:49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</si>
</sst>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17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17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95</v>
      </c>
      <c r="B4" s="6" t="s">
        <v>96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2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1" t="s">
        <v>100</v>
      </c>
      <c r="S4" s="12" t="s">
        <v>19</v>
      </c>
      <c r="T4" s="7"/>
      <c r="U4" s="11" t="s">
        <v>19</v>
      </c>
      <c r="V4" s="11" t="s">
        <v>100</v>
      </c>
      <c r="W4" s="12" t="s">
        <v>101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104</v>
      </c>
      <c r="B5" s="6" t="s">
        <v>105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97</v>
      </c>
      <c r="H5" s="7" t="s">
        <v>98</v>
      </c>
      <c r="I5" s="7" t="s">
        <v>77</v>
      </c>
      <c r="J5" s="7" t="s">
        <v>2</v>
      </c>
      <c r="K5" s="7" t="s">
        <v>106</v>
      </c>
      <c r="L5" s="7">
        <v>1</v>
      </c>
      <c r="M5" s="7">
        <v>2</v>
      </c>
      <c r="N5" s="7" t="s">
        <v>79</v>
      </c>
      <c r="O5" s="7" t="s">
        <v>79</v>
      </c>
      <c r="P5" s="7" t="s">
        <v>107</v>
      </c>
      <c r="Q5" s="7"/>
      <c r="R5" s="11" t="s">
        <v>108</v>
      </c>
      <c r="S5" s="12" t="s">
        <v>19</v>
      </c>
      <c r="T5" s="7"/>
      <c r="U5" s="11" t="s">
        <v>19</v>
      </c>
      <c r="V5" s="11" t="s">
        <v>108</v>
      </c>
      <c r="W5" s="12" t="s">
        <v>109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112</v>
      </c>
      <c r="B6" s="6" t="s">
        <v>113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2</v>
      </c>
      <c r="M6" s="7">
        <v>1</v>
      </c>
      <c r="N6" s="7" t="s">
        <v>79</v>
      </c>
      <c r="O6" s="7" t="s">
        <v>80</v>
      </c>
      <c r="P6" s="7" t="s">
        <v>107</v>
      </c>
      <c r="Q6" s="7"/>
      <c r="R6" s="11" t="s">
        <v>117</v>
      </c>
      <c r="S6" s="12" t="s">
        <v>19</v>
      </c>
      <c r="T6" s="7"/>
      <c r="U6" s="11" t="s">
        <v>19</v>
      </c>
      <c r="V6" s="11" t="s">
        <v>117</v>
      </c>
      <c r="W6" s="12" t="s">
        <v>118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121</v>
      </c>
      <c r="B7" s="6" t="s">
        <v>122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88</v>
      </c>
      <c r="H7" s="7" t="s">
        <v>89</v>
      </c>
      <c r="I7" s="7" t="s">
        <v>77</v>
      </c>
      <c r="J7" s="7" t="s">
        <v>2</v>
      </c>
      <c r="K7" s="7" t="s">
        <v>90</v>
      </c>
      <c r="L7" s="7">
        <v>1</v>
      </c>
      <c r="M7" s="7">
        <v>1</v>
      </c>
      <c r="N7" s="7" t="s">
        <v>80</v>
      </c>
      <c r="O7" s="7" t="s">
        <v>80</v>
      </c>
      <c r="P7" s="7" t="s">
        <v>107</v>
      </c>
      <c r="Q7" s="7"/>
      <c r="R7" s="11" t="s">
        <v>91</v>
      </c>
      <c r="S7" s="12" t="s">
        <v>19</v>
      </c>
      <c r="T7" s="7"/>
      <c r="U7" s="11" t="s">
        <v>19</v>
      </c>
      <c r="V7" s="11" t="s">
        <v>91</v>
      </c>
      <c r="W7" s="12" t="s">
        <v>92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93</v>
      </c>
      <c r="AD7" t="s">
        <v>6</v>
      </c>
      <c r="AE7" t="s">
        <v>94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123</v>
      </c>
      <c r="B8" s="6" t="s">
        <v>124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125</v>
      </c>
      <c r="H8" s="7" t="s">
        <v>126</v>
      </c>
      <c r="I8" s="7" t="s">
        <v>77</v>
      </c>
      <c r="J8" s="7" t="s">
        <v>2</v>
      </c>
      <c r="K8" s="7" t="s">
        <v>127</v>
      </c>
      <c r="L8" s="7">
        <v>1</v>
      </c>
      <c r="M8" s="7">
        <v>1</v>
      </c>
      <c r="N8" s="7" t="s">
        <v>80</v>
      </c>
      <c r="O8" s="7" t="s">
        <v>80</v>
      </c>
      <c r="P8" s="7" t="s">
        <v>107</v>
      </c>
      <c r="Q8" s="7"/>
      <c r="R8" s="11" t="s">
        <v>128</v>
      </c>
      <c r="S8" s="12" t="s">
        <v>19</v>
      </c>
      <c r="T8" s="7"/>
      <c r="U8" s="11" t="s">
        <v>19</v>
      </c>
      <c r="V8" s="11" t="s">
        <v>128</v>
      </c>
      <c r="W8" s="12" t="s">
        <v>129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132</v>
      </c>
      <c r="B9" s="6" t="s">
        <v>133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97</v>
      </c>
      <c r="H9" s="7" t="s">
        <v>98</v>
      </c>
      <c r="I9" s="7" t="s">
        <v>77</v>
      </c>
      <c r="J9" s="7" t="s">
        <v>2</v>
      </c>
      <c r="K9" s="7" t="s">
        <v>134</v>
      </c>
      <c r="L9" s="7">
        <v>3</v>
      </c>
      <c r="M9" s="7">
        <v>1</v>
      </c>
      <c r="N9" s="7" t="s">
        <v>80</v>
      </c>
      <c r="O9" s="7" t="s">
        <v>80</v>
      </c>
      <c r="P9" s="7" t="s">
        <v>107</v>
      </c>
      <c r="Q9" s="7"/>
      <c r="R9" s="11" t="s">
        <v>135</v>
      </c>
      <c r="S9" s="12" t="s">
        <v>19</v>
      </c>
      <c r="T9" s="7"/>
      <c r="U9" s="11" t="s">
        <v>19</v>
      </c>
      <c r="V9" s="11" t="s">
        <v>135</v>
      </c>
      <c r="W9" s="12" t="s">
        <v>136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137</v>
      </c>
      <c r="AD9" t="s">
        <v>6</v>
      </c>
      <c r="AE9" t="s">
        <v>111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138</v>
      </c>
      <c r="B10" s="6" t="s">
        <v>139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75</v>
      </c>
      <c r="H10" s="7" t="s">
        <v>76</v>
      </c>
      <c r="I10" s="7" t="s">
        <v>77</v>
      </c>
      <c r="J10" s="7" t="s">
        <v>2</v>
      </c>
      <c r="K10" s="7" t="s">
        <v>78</v>
      </c>
      <c r="L10" s="7">
        <v>1</v>
      </c>
      <c r="M10" s="7">
        <v>1</v>
      </c>
      <c r="N10" s="7" t="s">
        <v>80</v>
      </c>
      <c r="O10" s="7" t="s">
        <v>80</v>
      </c>
      <c r="P10" s="7" t="s">
        <v>107</v>
      </c>
      <c r="Q10" s="7"/>
      <c r="R10" s="11" t="s">
        <v>140</v>
      </c>
      <c r="S10" s="12" t="s">
        <v>19</v>
      </c>
      <c r="T10" s="7"/>
      <c r="U10" s="11" t="s">
        <v>19</v>
      </c>
      <c r="V10" s="11" t="s">
        <v>140</v>
      </c>
      <c r="W10" s="12" t="s">
        <v>141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142</v>
      </c>
      <c r="AD10" t="s">
        <v>6</v>
      </c>
      <c r="AE10" t="s">
        <v>84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143</v>
      </c>
      <c r="B11" s="6" t="s">
        <v>144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145</v>
      </c>
      <c r="H11" s="7" t="s">
        <v>146</v>
      </c>
      <c r="I11" s="7" t="s">
        <v>77</v>
      </c>
      <c r="J11" s="7" t="s">
        <v>2</v>
      </c>
      <c r="K11" s="7" t="s">
        <v>147</v>
      </c>
      <c r="L11" s="7">
        <v>2</v>
      </c>
      <c r="M11" s="7">
        <v>1</v>
      </c>
      <c r="N11" s="7" t="s">
        <v>107</v>
      </c>
      <c r="O11" s="7" t="s">
        <v>107</v>
      </c>
      <c r="P11" s="7" t="s">
        <v>148</v>
      </c>
      <c r="Q11" s="7"/>
      <c r="R11" s="11" t="s">
        <v>149</v>
      </c>
      <c r="S11" s="12" t="s">
        <v>149</v>
      </c>
      <c r="T11" s="7" t="s">
        <v>150</v>
      </c>
      <c r="U11" s="11" t="s">
        <v>19</v>
      </c>
      <c r="V11" s="11" t="s">
        <v>19</v>
      </c>
      <c r="W11" s="12" t="s">
        <v>19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19</v>
      </c>
      <c r="AD11" t="s">
        <v>6</v>
      </c>
      <c r="AE11" t="s">
        <v>151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152</v>
      </c>
      <c r="B12" s="6" t="s">
        <v>153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97</v>
      </c>
      <c r="H12" s="7" t="s">
        <v>98</v>
      </c>
      <c r="I12" s="7" t="s">
        <v>77</v>
      </c>
      <c r="J12" s="7" t="s">
        <v>2</v>
      </c>
      <c r="K12" s="7" t="s">
        <v>106</v>
      </c>
      <c r="L12" s="7">
        <v>1</v>
      </c>
      <c r="M12" s="7">
        <v>1</v>
      </c>
      <c r="N12" s="7" t="s">
        <v>107</v>
      </c>
      <c r="O12" s="7" t="s">
        <v>107</v>
      </c>
      <c r="P12" s="7" t="s">
        <v>148</v>
      </c>
      <c r="Q12" s="7"/>
      <c r="R12" s="11" t="s">
        <v>154</v>
      </c>
      <c r="S12" s="12" t="s">
        <v>19</v>
      </c>
      <c r="T12" s="7"/>
      <c r="U12" s="11" t="s">
        <v>19</v>
      </c>
      <c r="V12" s="11" t="s">
        <v>154</v>
      </c>
      <c r="W12" s="12" t="s">
        <v>155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156</v>
      </c>
      <c r="AD12" t="s">
        <v>6</v>
      </c>
      <c r="AE12" t="s">
        <v>111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157</v>
      </c>
      <c r="B13" s="6" t="s">
        <v>158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159</v>
      </c>
      <c r="H13" s="7" t="s">
        <v>160</v>
      </c>
      <c r="I13" s="7" t="s">
        <v>77</v>
      </c>
      <c r="J13" s="7" t="s">
        <v>2</v>
      </c>
      <c r="K13" s="7" t="s">
        <v>161</v>
      </c>
      <c r="L13" s="7">
        <v>1</v>
      </c>
      <c r="M13" s="7">
        <v>1</v>
      </c>
      <c r="N13" s="7" t="s">
        <v>148</v>
      </c>
      <c r="O13" s="7" t="s">
        <v>148</v>
      </c>
      <c r="P13" s="7" t="s">
        <v>162</v>
      </c>
      <c r="Q13" s="7"/>
      <c r="R13" s="11" t="s">
        <v>163</v>
      </c>
      <c r="S13" s="12" t="s">
        <v>19</v>
      </c>
      <c r="T13" s="7"/>
      <c r="U13" s="11" t="s">
        <v>19</v>
      </c>
      <c r="V13" s="11" t="s">
        <v>163</v>
      </c>
      <c r="W13" s="12" t="s">
        <v>164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165</v>
      </c>
      <c r="AD13" t="s">
        <v>6</v>
      </c>
      <c r="AE13" t="s">
        <v>166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167</v>
      </c>
      <c r="B14" s="6" t="s">
        <v>168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125</v>
      </c>
      <c r="H14" s="7" t="s">
        <v>126</v>
      </c>
      <c r="I14" s="7" t="s">
        <v>77</v>
      </c>
      <c r="J14" s="7" t="s">
        <v>2</v>
      </c>
      <c r="K14" s="7" t="s">
        <v>127</v>
      </c>
      <c r="L14" s="7">
        <v>1</v>
      </c>
      <c r="M14" s="7">
        <v>1</v>
      </c>
      <c r="N14" s="7" t="s">
        <v>148</v>
      </c>
      <c r="O14" s="7" t="s">
        <v>148</v>
      </c>
      <c r="P14" s="7" t="s">
        <v>162</v>
      </c>
      <c r="Q14" s="7"/>
      <c r="R14" s="11" t="s">
        <v>128</v>
      </c>
      <c r="S14" s="12" t="s">
        <v>19</v>
      </c>
      <c r="T14" s="7"/>
      <c r="U14" s="11" t="s">
        <v>19</v>
      </c>
      <c r="V14" s="11" t="s">
        <v>128</v>
      </c>
      <c r="W14" s="12" t="s">
        <v>129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130</v>
      </c>
      <c r="AD14" t="s">
        <v>6</v>
      </c>
      <c r="AE14" t="s">
        <v>131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169</v>
      </c>
      <c r="B15" s="6" t="s">
        <v>170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171</v>
      </c>
      <c r="H15" s="7" t="s">
        <v>172</v>
      </c>
      <c r="I15" s="7" t="s">
        <v>77</v>
      </c>
      <c r="J15" s="7" t="s">
        <v>2</v>
      </c>
      <c r="K15" s="7" t="s">
        <v>173</v>
      </c>
      <c r="L15" s="7">
        <v>1</v>
      </c>
      <c r="M15" s="7">
        <v>1</v>
      </c>
      <c r="N15" s="7" t="s">
        <v>162</v>
      </c>
      <c r="O15" s="7" t="s">
        <v>162</v>
      </c>
      <c r="P15" s="7" t="s">
        <v>174</v>
      </c>
      <c r="Q15" s="7"/>
      <c r="R15" s="11" t="s">
        <v>175</v>
      </c>
      <c r="S15" s="12" t="s">
        <v>175</v>
      </c>
      <c r="T15" s="7" t="s">
        <v>176</v>
      </c>
      <c r="U15" s="11" t="s">
        <v>19</v>
      </c>
      <c r="V15" s="11" t="s">
        <v>19</v>
      </c>
      <c r="W15" s="12" t="s">
        <v>19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19</v>
      </c>
      <c r="AD15" t="s">
        <v>6</v>
      </c>
      <c r="AE15" t="s">
        <v>177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178</v>
      </c>
      <c r="B16" s="6" t="s">
        <v>179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180</v>
      </c>
      <c r="H16" s="7" t="s">
        <v>181</v>
      </c>
      <c r="I16" s="7" t="s">
        <v>77</v>
      </c>
      <c r="J16" s="7" t="s">
        <v>2</v>
      </c>
      <c r="K16" s="7" t="s">
        <v>182</v>
      </c>
      <c r="L16" s="7">
        <v>1</v>
      </c>
      <c r="M16" s="7">
        <v>1</v>
      </c>
      <c r="N16" s="7" t="s">
        <v>162</v>
      </c>
      <c r="O16" s="7" t="s">
        <v>162</v>
      </c>
      <c r="P16" s="7" t="s">
        <v>174</v>
      </c>
      <c r="Q16" s="7"/>
      <c r="R16" s="11" t="s">
        <v>183</v>
      </c>
      <c r="S16" s="12" t="s">
        <v>19</v>
      </c>
      <c r="T16" s="7"/>
      <c r="U16" s="11" t="s">
        <v>19</v>
      </c>
      <c r="V16" s="11" t="s">
        <v>183</v>
      </c>
      <c r="W16" s="12" t="s">
        <v>184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156</v>
      </c>
      <c r="AD16" t="s">
        <v>6</v>
      </c>
      <c r="AE16" t="s">
        <v>185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186</v>
      </c>
      <c r="B17" s="6" t="s">
        <v>187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188</v>
      </c>
      <c r="H17" s="7" t="s">
        <v>189</v>
      </c>
      <c r="I17" s="7" t="s">
        <v>77</v>
      </c>
      <c r="J17" s="7" t="s">
        <v>2</v>
      </c>
      <c r="K17" s="7" t="s">
        <v>190</v>
      </c>
      <c r="L17" s="7">
        <v>1</v>
      </c>
      <c r="M17" s="7">
        <v>2</v>
      </c>
      <c r="N17" s="7" t="s">
        <v>148</v>
      </c>
      <c r="O17" s="7" t="s">
        <v>148</v>
      </c>
      <c r="P17" s="7" t="s">
        <v>174</v>
      </c>
      <c r="Q17" s="7"/>
      <c r="R17" s="11" t="s">
        <v>191</v>
      </c>
      <c r="S17" s="12" t="s">
        <v>19</v>
      </c>
      <c r="T17" s="7"/>
      <c r="U17" s="11" t="s">
        <v>19</v>
      </c>
      <c r="V17" s="11" t="s">
        <v>191</v>
      </c>
      <c r="W17" s="12" t="s">
        <v>192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193</v>
      </c>
      <c r="AD17" t="s">
        <v>6</v>
      </c>
      <c r="AE17" t="s">
        <v>194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195</v>
      </c>
      <c r="B18" s="6" t="s">
        <v>196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188</v>
      </c>
      <c r="H18" s="7" t="s">
        <v>189</v>
      </c>
      <c r="I18" s="7" t="s">
        <v>77</v>
      </c>
      <c r="J18" s="7" t="s">
        <v>2</v>
      </c>
      <c r="K18" s="7" t="s">
        <v>197</v>
      </c>
      <c r="L18" s="7">
        <v>1</v>
      </c>
      <c r="M18" s="7">
        <v>2</v>
      </c>
      <c r="N18" s="7" t="s">
        <v>148</v>
      </c>
      <c r="O18" s="7" t="s">
        <v>148</v>
      </c>
      <c r="P18" s="7" t="s">
        <v>174</v>
      </c>
      <c r="Q18" s="7"/>
      <c r="R18" s="11" t="s">
        <v>191</v>
      </c>
      <c r="S18" s="12" t="s">
        <v>19</v>
      </c>
      <c r="T18" s="7"/>
      <c r="U18" s="11" t="s">
        <v>19</v>
      </c>
      <c r="V18" s="11" t="s">
        <v>191</v>
      </c>
      <c r="W18" s="12" t="s">
        <v>192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193</v>
      </c>
      <c r="AD18" t="s">
        <v>6</v>
      </c>
      <c r="AE18" t="s">
        <v>194</v>
      </c>
      <c r="AF18" t="s">
        <v>85</v>
      </c>
      <c r="AG18" t="s">
        <v>73</v>
      </c>
      <c r="AH18" t="s">
        <v>19</v>
      </c>
    </row>
    <row r="19" customHeight="1" spans="1:32">
      <c r="A19" s="10" t="s">
        <v>198</v>
      </c>
      <c r="B19" s="10"/>
      <c r="C19" s="10" t="s">
        <v>199</v>
      </c>
      <c r="D19" s="10"/>
      <c r="E19" s="10"/>
      <c r="F19" s="10"/>
      <c r="G19" s="10" t="s">
        <v>199</v>
      </c>
      <c r="H19" s="10" t="s">
        <v>199</v>
      </c>
      <c r="I19" s="10" t="s">
        <v>199</v>
      </c>
      <c r="J19" s="10" t="s">
        <v>199</v>
      </c>
      <c r="K19" s="10" t="s">
        <v>199</v>
      </c>
      <c r="L19" s="10" t="s">
        <v>199</v>
      </c>
      <c r="M19" s="10" t="s">
        <v>199</v>
      </c>
      <c r="N19" s="10" t="s">
        <v>199</v>
      </c>
      <c r="O19" s="10" t="s">
        <v>199</v>
      </c>
      <c r="P19" s="10" t="s">
        <v>199</v>
      </c>
      <c r="Q19" s="10"/>
      <c r="R19" s="13" t="s">
        <v>20</v>
      </c>
      <c r="S19" s="13" t="s">
        <v>21</v>
      </c>
      <c r="T19" s="10" t="s">
        <v>199</v>
      </c>
      <c r="U19" s="13"/>
      <c r="V19" s="13" t="s">
        <v>200</v>
      </c>
      <c r="W19" s="13" t="s">
        <v>22</v>
      </c>
      <c r="X19" s="13"/>
      <c r="Y19" s="13"/>
      <c r="Z19" s="13"/>
      <c r="AA19" s="10"/>
      <c r="AB19" s="13"/>
      <c r="AC19" s="10"/>
      <c r="AD19" s="10" t="s">
        <v>199</v>
      </c>
      <c r="AE19" s="10"/>
      <c r="AF1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201</v>
      </c>
      <c r="B1" s="4" t="s">
        <v>202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203</v>
      </c>
      <c r="H1" s="4" t="s">
        <v>204</v>
      </c>
      <c r="I1" s="4" t="s">
        <v>13</v>
      </c>
      <c r="J1" s="4" t="s">
        <v>17</v>
      </c>
      <c r="K1" s="4" t="s">
        <v>18</v>
      </c>
      <c r="L1" s="9" t="s">
        <v>205</v>
      </c>
      <c r="M1" s="4" t="s">
        <v>206</v>
      </c>
      <c r="N1" s="4" t="s">
        <v>207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D42" sqref="D42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208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7"/>
  <sheetViews>
    <sheetView tabSelected="1" workbookViewId="0">
      <selection activeCell="A25" sqref="A25:C2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209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137</v>
      </c>
      <c r="E2" t="str">
        <f>VLOOKUP(A2,HOP!A:L,12,0)</f>
        <v>137.00</v>
      </c>
      <c r="F2" t="str">
        <f>VLOOKUP(A2,HOP!A:C,3,0)</f>
        <v>2617727</v>
      </c>
      <c r="G2">
        <f>D2-E2</f>
        <v>0</v>
      </c>
      <c r="H2" t="str">
        <f>$H$1&amp;F2</f>
        <v>，2617727</v>
      </c>
      <c r="I2" t="str">
        <f>VLOOKUP(A2,HOP!A:U,21,0)</f>
        <v>直采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386</v>
      </c>
      <c r="E3" t="str">
        <f>VLOOKUP(A3,HOP!A:L,12,0)</f>
        <v>386.00</v>
      </c>
      <c r="F3" t="str">
        <f>VLOOKUP(A3,HOP!A:C,3,0)</f>
        <v>2617534</v>
      </c>
      <c r="G3">
        <f t="shared" ref="G3:G18" si="0">D3-E3</f>
        <v>0</v>
      </c>
      <c r="H3" t="str">
        <f t="shared" ref="H3:H18" si="1">$H$1&amp;F3</f>
        <v>，2617534</v>
      </c>
      <c r="I3" t="str">
        <f>VLOOKUP(A3,HOP!A:U,21,0)</f>
        <v>直采</v>
      </c>
    </row>
    <row r="4" ht="14.25" customHeight="1" spans="1:9">
      <c r="A4" s="6" t="s">
        <v>95</v>
      </c>
      <c r="B4" s="7" t="s">
        <v>79</v>
      </c>
      <c r="C4" s="7" t="s">
        <v>80</v>
      </c>
      <c r="D4" s="3">
        <v>896</v>
      </c>
      <c r="E4" t="str">
        <f>VLOOKUP(A4,HOP!A:L,12,0)</f>
        <v>896.00</v>
      </c>
      <c r="F4" t="str">
        <f>VLOOKUP(A4,HOP!A:C,3,0)</f>
        <v>2617611</v>
      </c>
      <c r="G4">
        <f t="shared" si="0"/>
        <v>0</v>
      </c>
      <c r="H4" t="str">
        <f t="shared" si="1"/>
        <v>，2617611</v>
      </c>
      <c r="I4" t="str">
        <f>VLOOKUP(A4,HOP!A:U,21,0)</f>
        <v>直采</v>
      </c>
    </row>
    <row r="5" ht="14.25" customHeight="1" spans="1:9">
      <c r="A5" s="6" t="s">
        <v>104</v>
      </c>
      <c r="B5" s="7" t="s">
        <v>79</v>
      </c>
      <c r="C5" s="7" t="s">
        <v>107</v>
      </c>
      <c r="D5" s="3">
        <v>790</v>
      </c>
      <c r="E5" t="str">
        <f>VLOOKUP(A5,HOP!A:L,12,0)</f>
        <v>790.00</v>
      </c>
      <c r="F5" t="str">
        <f>VLOOKUP(A5,HOP!A:C,3,0)</f>
        <v>2617648</v>
      </c>
      <c r="G5">
        <f t="shared" si="0"/>
        <v>0</v>
      </c>
      <c r="H5" t="str">
        <f t="shared" si="1"/>
        <v>，2617648</v>
      </c>
      <c r="I5" t="str">
        <f>VLOOKUP(A5,HOP!A:U,21,0)</f>
        <v>直采</v>
      </c>
    </row>
    <row r="6" ht="14.25" customHeight="1" spans="1:9">
      <c r="A6" s="6" t="s">
        <v>112</v>
      </c>
      <c r="B6" s="7" t="s">
        <v>80</v>
      </c>
      <c r="C6" s="7" t="s">
        <v>107</v>
      </c>
      <c r="D6" s="3">
        <v>562</v>
      </c>
      <c r="E6" t="str">
        <f>VLOOKUP(A6,HOP!A:L,12,0)</f>
        <v>562.00</v>
      </c>
      <c r="F6" t="str">
        <f>VLOOKUP(A6,HOP!A:C,3,0)</f>
        <v>2617745</v>
      </c>
      <c r="G6">
        <f t="shared" si="0"/>
        <v>0</v>
      </c>
      <c r="H6" t="str">
        <f t="shared" si="1"/>
        <v>，2617745</v>
      </c>
      <c r="I6" t="str">
        <f>VLOOKUP(A6,HOP!A:U,21,0)</f>
        <v>直采</v>
      </c>
    </row>
    <row r="7" ht="14.25" customHeight="1" spans="1:9">
      <c r="A7" s="6" t="s">
        <v>121</v>
      </c>
      <c r="B7" s="7" t="s">
        <v>80</v>
      </c>
      <c r="C7" s="7" t="s">
        <v>107</v>
      </c>
      <c r="D7" s="3">
        <v>386</v>
      </c>
      <c r="E7" t="str">
        <f>VLOOKUP(A7,HOP!A:L,12,0)</f>
        <v>386.00</v>
      </c>
      <c r="F7" t="str">
        <f>VLOOKUP(A7,HOP!A:C,3,0)</f>
        <v>2618616</v>
      </c>
      <c r="G7">
        <f t="shared" si="0"/>
        <v>0</v>
      </c>
      <c r="H7" t="str">
        <f t="shared" si="1"/>
        <v>，2618616</v>
      </c>
      <c r="I7" t="str">
        <f>VLOOKUP(A7,HOP!A:U,21,0)</f>
        <v>直采</v>
      </c>
    </row>
    <row r="8" ht="14.25" customHeight="1" spans="1:9">
      <c r="A8" s="6" t="s">
        <v>123</v>
      </c>
      <c r="B8" s="7" t="s">
        <v>80</v>
      </c>
      <c r="C8" s="7" t="s">
        <v>107</v>
      </c>
      <c r="D8" s="3">
        <v>361</v>
      </c>
      <c r="E8" t="str">
        <f>VLOOKUP(A8,HOP!A:L,12,0)</f>
        <v>361.00</v>
      </c>
      <c r="F8" t="str">
        <f>VLOOKUP(A8,HOP!A:C,3,0)</f>
        <v>2618353</v>
      </c>
      <c r="G8">
        <f t="shared" si="0"/>
        <v>0</v>
      </c>
      <c r="H8" t="str">
        <f t="shared" si="1"/>
        <v>，2618353</v>
      </c>
      <c r="I8" t="str">
        <f>VLOOKUP(A8,HOP!A:U,21,0)</f>
        <v>直采</v>
      </c>
    </row>
    <row r="9" ht="14.25" customHeight="1" spans="1:9">
      <c r="A9" s="6" t="s">
        <v>132</v>
      </c>
      <c r="B9" s="7" t="s">
        <v>80</v>
      </c>
      <c r="C9" s="7" t="s">
        <v>107</v>
      </c>
      <c r="D9" s="3">
        <v>1185</v>
      </c>
      <c r="E9" t="str">
        <f>VLOOKUP(A9,HOP!A:L,12,0)</f>
        <v>1185.00</v>
      </c>
      <c r="F9" t="str">
        <f>VLOOKUP(A9,HOP!A:C,3,0)</f>
        <v>2618627</v>
      </c>
      <c r="G9">
        <f t="shared" si="0"/>
        <v>0</v>
      </c>
      <c r="H9" t="str">
        <f t="shared" si="1"/>
        <v>，2618627</v>
      </c>
      <c r="I9" t="str">
        <f>VLOOKUP(A9,HOP!A:U,21,0)</f>
        <v>直采</v>
      </c>
    </row>
    <row r="10" ht="14.25" customHeight="1" spans="1:9">
      <c r="A10" s="6" t="s">
        <v>138</v>
      </c>
      <c r="B10" s="7" t="s">
        <v>80</v>
      </c>
      <c r="C10" s="7" t="s">
        <v>107</v>
      </c>
      <c r="D10" s="3">
        <v>142</v>
      </c>
      <c r="E10" t="str">
        <f>VLOOKUP(A10,HOP!A:L,12,0)</f>
        <v>142.00</v>
      </c>
      <c r="F10" t="str">
        <f>VLOOKUP(A10,HOP!A:C,3,0)</f>
        <v>2618536</v>
      </c>
      <c r="G10">
        <f t="shared" si="0"/>
        <v>0</v>
      </c>
      <c r="H10" t="str">
        <f t="shared" si="1"/>
        <v>，2618536</v>
      </c>
      <c r="I10" t="str">
        <f>VLOOKUP(A10,HOP!A:U,21,0)</f>
        <v>直采</v>
      </c>
    </row>
    <row r="11" ht="14.25" hidden="1" customHeight="1" spans="1:9">
      <c r="A11" s="6" t="s">
        <v>143</v>
      </c>
      <c r="B11" s="7" t="s">
        <v>107</v>
      </c>
      <c r="C11" s="7" t="s">
        <v>148</v>
      </c>
      <c r="D11" s="3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t="14.25" customHeight="1" spans="1:9">
      <c r="A12" s="6" t="s">
        <v>152</v>
      </c>
      <c r="B12" s="7" t="s">
        <v>107</v>
      </c>
      <c r="C12" s="7" t="s">
        <v>148</v>
      </c>
      <c r="D12" s="3">
        <v>395</v>
      </c>
      <c r="E12" t="str">
        <f>VLOOKUP(A12,HOP!A:L,12,0)</f>
        <v>395.00</v>
      </c>
      <c r="F12" t="str">
        <f>VLOOKUP(A12,HOP!A:C,3,0)</f>
        <v>2619921</v>
      </c>
      <c r="G12">
        <f t="shared" si="0"/>
        <v>0</v>
      </c>
      <c r="H12" t="str">
        <f t="shared" si="1"/>
        <v>，2619921</v>
      </c>
      <c r="I12" t="str">
        <f>VLOOKUP(A12,HOP!A:U,21,0)</f>
        <v>直采</v>
      </c>
    </row>
    <row r="13" ht="14.25" customHeight="1" spans="1:9">
      <c r="A13" s="6" t="s">
        <v>157</v>
      </c>
      <c r="B13" s="7" t="s">
        <v>148</v>
      </c>
      <c r="C13" s="7" t="s">
        <v>162</v>
      </c>
      <c r="D13" s="3">
        <v>460</v>
      </c>
      <c r="E13" t="str">
        <f>VLOOKUP(A13,HOP!A:L,12,0)</f>
        <v>460.00</v>
      </c>
      <c r="F13" t="str">
        <f>VLOOKUP(A13,HOP!A:C,3,0)</f>
        <v>2620930</v>
      </c>
      <c r="G13">
        <f t="shared" si="0"/>
        <v>0</v>
      </c>
      <c r="H13" t="str">
        <f t="shared" si="1"/>
        <v>，2620930</v>
      </c>
      <c r="I13" t="str">
        <f>VLOOKUP(A13,HOP!A:U,21,0)</f>
        <v>直采</v>
      </c>
    </row>
    <row r="14" ht="14.25" customHeight="1" spans="1:9">
      <c r="A14" s="6" t="s">
        <v>167</v>
      </c>
      <c r="B14" s="7" t="s">
        <v>148</v>
      </c>
      <c r="C14" s="7" t="s">
        <v>162</v>
      </c>
      <c r="D14" s="3">
        <v>361</v>
      </c>
      <c r="E14" t="str">
        <f>VLOOKUP(A14,HOP!A:L,12,0)</f>
        <v>361.00</v>
      </c>
      <c r="F14" t="str">
        <f>VLOOKUP(A14,HOP!A:C,3,0)</f>
        <v>2621027</v>
      </c>
      <c r="G14">
        <f t="shared" si="0"/>
        <v>0</v>
      </c>
      <c r="H14" t="str">
        <f t="shared" si="1"/>
        <v>，2621027</v>
      </c>
      <c r="I14" t="str">
        <f>VLOOKUP(A14,HOP!A:U,21,0)</f>
        <v>直采</v>
      </c>
    </row>
    <row r="15" ht="14.25" hidden="1" customHeight="1" spans="1:9">
      <c r="A15" s="6" t="s">
        <v>169</v>
      </c>
      <c r="B15" s="7" t="s">
        <v>162</v>
      </c>
      <c r="C15" s="7" t="s">
        <v>174</v>
      </c>
      <c r="D15" s="3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t="14.25" customHeight="1" spans="1:9">
      <c r="A16" s="6" t="s">
        <v>178</v>
      </c>
      <c r="B16" s="7" t="s">
        <v>162</v>
      </c>
      <c r="C16" s="7" t="s">
        <v>174</v>
      </c>
      <c r="D16" s="3">
        <v>395</v>
      </c>
      <c r="E16" t="str">
        <f>VLOOKUP(A16,HOP!A:L,12,0)</f>
        <v>395.00</v>
      </c>
      <c r="F16" t="str">
        <f>VLOOKUP(A16,HOP!A:C,3,0)</f>
        <v>2622119</v>
      </c>
      <c r="G16">
        <f t="shared" si="0"/>
        <v>0</v>
      </c>
      <c r="H16" t="str">
        <f t="shared" si="1"/>
        <v>，2622119</v>
      </c>
      <c r="I16" t="str">
        <f>VLOOKUP(A16,HOP!A:U,21,0)</f>
        <v>直采</v>
      </c>
    </row>
    <row r="17" ht="14.25" customHeight="1" spans="1:9">
      <c r="A17" s="6" t="s">
        <v>186</v>
      </c>
      <c r="B17" s="7" t="s">
        <v>148</v>
      </c>
      <c r="C17" s="7" t="s">
        <v>174</v>
      </c>
      <c r="D17" s="3">
        <v>1588</v>
      </c>
      <c r="E17" t="str">
        <f>VLOOKUP(A17,HOP!A:L,12,0)</f>
        <v>1588.00</v>
      </c>
      <c r="F17" t="str">
        <f>VLOOKUP(A17,HOP!A:C,3,0)</f>
        <v>2620446</v>
      </c>
      <c r="G17">
        <f t="shared" si="0"/>
        <v>0</v>
      </c>
      <c r="H17" t="str">
        <f t="shared" si="1"/>
        <v>，2620446</v>
      </c>
      <c r="I17" t="str">
        <f>VLOOKUP(A17,HOP!A:U,21,0)</f>
        <v>直连</v>
      </c>
    </row>
    <row r="18" ht="14.25" customHeight="1" spans="1:9">
      <c r="A18" s="6" t="s">
        <v>195</v>
      </c>
      <c r="B18" s="7" t="s">
        <v>148</v>
      </c>
      <c r="C18" s="7" t="s">
        <v>174</v>
      </c>
      <c r="D18" s="3">
        <v>1588</v>
      </c>
      <c r="E18" t="str">
        <f>VLOOKUP(A18,HOP!A:L,12,0)</f>
        <v>1588.00</v>
      </c>
      <c r="F18" t="str">
        <f>VLOOKUP(A18,HOP!A:C,3,0)</f>
        <v>2620448</v>
      </c>
      <c r="G18">
        <f t="shared" si="0"/>
        <v>0</v>
      </c>
      <c r="H18" t="str">
        <f t="shared" si="1"/>
        <v>，2620448</v>
      </c>
      <c r="I18" t="str">
        <f>VLOOKUP(A18,HOP!A:U,21,0)</f>
        <v>直连</v>
      </c>
    </row>
    <row r="20" spans="4:4">
      <c r="D20" s="3">
        <f>SUM(D2:D19)</f>
        <v>9632</v>
      </c>
    </row>
    <row r="21" ht="14.25" spans="4:4">
      <c r="D21" s="8" t="s">
        <v>23</v>
      </c>
    </row>
    <row r="25" spans="1:3">
      <c r="A25" t="s">
        <v>210</v>
      </c>
      <c r="C25">
        <v>6456</v>
      </c>
    </row>
    <row r="26" spans="1:3">
      <c r="A26" t="s">
        <v>211</v>
      </c>
      <c r="C26">
        <v>3176</v>
      </c>
    </row>
    <row r="27" spans="1:3">
      <c r="A27" s="5" t="s">
        <v>212</v>
      </c>
      <c r="C27">
        <f>SUBTOTAL(9,C25:C26)</f>
        <v>9632</v>
      </c>
    </row>
  </sheetData>
  <autoFilter ref="A1:I18">
    <filterColumn colId="3">
      <filters>
        <filter val="137.00"/>
        <filter val="142.00"/>
        <filter val="361.00"/>
        <filter val="386.00"/>
        <filter val="395.00"/>
        <filter val="460.00"/>
        <filter val="562.00"/>
        <filter val="790.00"/>
        <filter val="896.00"/>
        <filter val="1,185.00"/>
        <filter val="1,588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D1" sqref="D$1:D$1048576"/>
    </sheetView>
  </sheetViews>
  <sheetFormatPr defaultColWidth="9.14285714285714" defaultRowHeight="12.75"/>
  <cols>
    <col min="1" max="16382" width="9.14285714285714" style="1"/>
  </cols>
  <sheetData>
    <row r="1" s="1" customFormat="1" spans="1:21">
      <c r="A1" s="2" t="s">
        <v>213</v>
      </c>
      <c r="B1" s="2" t="s">
        <v>214</v>
      </c>
      <c r="C1" s="2" t="s">
        <v>215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216</v>
      </c>
      <c r="I1" s="2" t="s">
        <v>217</v>
      </c>
      <c r="J1" s="2" t="s">
        <v>218</v>
      </c>
      <c r="K1" s="2" t="s">
        <v>219</v>
      </c>
      <c r="L1" s="2" t="s">
        <v>220</v>
      </c>
      <c r="M1" s="2" t="s">
        <v>221</v>
      </c>
      <c r="N1" s="2" t="s">
        <v>222</v>
      </c>
      <c r="O1" s="2" t="s">
        <v>223</v>
      </c>
      <c r="P1" s="2" t="s">
        <v>224</v>
      </c>
      <c r="Q1" s="2" t="s">
        <v>225</v>
      </c>
      <c r="R1" s="2" t="s">
        <v>226</v>
      </c>
      <c r="S1" s="2" t="s">
        <v>227</v>
      </c>
      <c r="T1" s="2" t="s">
        <v>228</v>
      </c>
      <c r="U1" s="2" t="s">
        <v>229</v>
      </c>
    </row>
    <row r="2" s="1" customFormat="1" spans="1:21">
      <c r="A2" s="1" t="s">
        <v>178</v>
      </c>
      <c r="B2" s="1" t="s">
        <v>162</v>
      </c>
      <c r="C2" s="1" t="s">
        <v>179</v>
      </c>
      <c r="D2" s="1" t="s">
        <v>181</v>
      </c>
      <c r="E2" s="1" t="s">
        <v>230</v>
      </c>
      <c r="F2" s="1" t="s">
        <v>162</v>
      </c>
      <c r="G2" s="1" t="s">
        <v>174</v>
      </c>
      <c r="H2" s="1" t="s">
        <v>231</v>
      </c>
      <c r="I2" s="1" t="s">
        <v>232</v>
      </c>
      <c r="J2" s="1" t="s">
        <v>233</v>
      </c>
      <c r="K2" s="1" t="s">
        <v>232</v>
      </c>
      <c r="L2" s="1" t="s">
        <v>232</v>
      </c>
      <c r="M2" s="1" t="s">
        <v>234</v>
      </c>
      <c r="N2" s="1" t="s">
        <v>234</v>
      </c>
      <c r="O2" s="1" t="s">
        <v>235</v>
      </c>
      <c r="P2" s="1" t="s">
        <v>236</v>
      </c>
      <c r="Q2" s="1" t="s">
        <v>237</v>
      </c>
      <c r="R2" s="1" t="s">
        <v>238</v>
      </c>
      <c r="S2" s="1" t="s">
        <v>73</v>
      </c>
      <c r="T2" s="1" t="s">
        <v>239</v>
      </c>
      <c r="U2" s="1" t="s">
        <v>240</v>
      </c>
    </row>
    <row r="3" s="1" customFormat="1" spans="1:21">
      <c r="A3" s="1" t="s">
        <v>167</v>
      </c>
      <c r="B3" s="1" t="s">
        <v>148</v>
      </c>
      <c r="C3" s="1" t="s">
        <v>168</v>
      </c>
      <c r="D3" s="1" t="s">
        <v>126</v>
      </c>
      <c r="E3" s="1" t="s">
        <v>241</v>
      </c>
      <c r="F3" s="1" t="s">
        <v>148</v>
      </c>
      <c r="G3" s="1" t="s">
        <v>162</v>
      </c>
      <c r="H3" s="1" t="s">
        <v>231</v>
      </c>
      <c r="I3" s="1" t="s">
        <v>242</v>
      </c>
      <c r="J3" s="1" t="s">
        <v>233</v>
      </c>
      <c r="K3" s="1" t="s">
        <v>242</v>
      </c>
      <c r="L3" s="1" t="s">
        <v>242</v>
      </c>
      <c r="M3" s="1" t="s">
        <v>234</v>
      </c>
      <c r="N3" s="1" t="s">
        <v>234</v>
      </c>
      <c r="O3" s="1" t="s">
        <v>235</v>
      </c>
      <c r="P3" s="1" t="s">
        <v>236</v>
      </c>
      <c r="Q3" s="1" t="s">
        <v>237</v>
      </c>
      <c r="R3" s="1" t="s">
        <v>243</v>
      </c>
      <c r="S3" s="1" t="s">
        <v>73</v>
      </c>
      <c r="T3" s="1" t="s">
        <v>239</v>
      </c>
      <c r="U3" s="1" t="s">
        <v>240</v>
      </c>
    </row>
    <row r="4" s="1" customFormat="1" spans="1:21">
      <c r="A4" s="1" t="s">
        <v>157</v>
      </c>
      <c r="B4" s="1" t="s">
        <v>148</v>
      </c>
      <c r="C4" s="1" t="s">
        <v>158</v>
      </c>
      <c r="D4" s="1" t="s">
        <v>244</v>
      </c>
      <c r="E4" s="1" t="s">
        <v>245</v>
      </c>
      <c r="F4" s="1" t="s">
        <v>148</v>
      </c>
      <c r="G4" s="1" t="s">
        <v>162</v>
      </c>
      <c r="H4" s="1" t="s">
        <v>231</v>
      </c>
      <c r="I4" s="1" t="s">
        <v>246</v>
      </c>
      <c r="J4" s="1" t="s">
        <v>233</v>
      </c>
      <c r="K4" s="1" t="s">
        <v>246</v>
      </c>
      <c r="L4" s="1" t="s">
        <v>246</v>
      </c>
      <c r="M4" s="1" t="s">
        <v>234</v>
      </c>
      <c r="N4" s="1" t="s">
        <v>234</v>
      </c>
      <c r="O4" s="1" t="s">
        <v>235</v>
      </c>
      <c r="P4" s="1" t="s">
        <v>236</v>
      </c>
      <c r="Q4" s="1" t="s">
        <v>237</v>
      </c>
      <c r="R4" s="1" t="s">
        <v>247</v>
      </c>
      <c r="S4" s="1" t="s">
        <v>73</v>
      </c>
      <c r="T4" s="1" t="s">
        <v>239</v>
      </c>
      <c r="U4" s="1" t="s">
        <v>240</v>
      </c>
    </row>
    <row r="5" s="1" customFormat="1" spans="1:21">
      <c r="A5" s="1" t="s">
        <v>195</v>
      </c>
      <c r="B5" s="1" t="s">
        <v>148</v>
      </c>
      <c r="C5" s="1" t="s">
        <v>196</v>
      </c>
      <c r="D5" s="1" t="s">
        <v>189</v>
      </c>
      <c r="E5" s="1" t="s">
        <v>248</v>
      </c>
      <c r="F5" s="1" t="s">
        <v>148</v>
      </c>
      <c r="G5" s="1" t="s">
        <v>174</v>
      </c>
      <c r="H5" s="1" t="s">
        <v>231</v>
      </c>
      <c r="I5" s="1" t="s">
        <v>249</v>
      </c>
      <c r="J5" s="1" t="s">
        <v>233</v>
      </c>
      <c r="K5" s="1" t="s">
        <v>249</v>
      </c>
      <c r="L5" s="1" t="s">
        <v>249</v>
      </c>
      <c r="M5" s="1" t="s">
        <v>234</v>
      </c>
      <c r="N5" s="1" t="s">
        <v>234</v>
      </c>
      <c r="O5" s="1" t="s">
        <v>235</v>
      </c>
      <c r="P5" s="1" t="s">
        <v>236</v>
      </c>
      <c r="Q5" s="1" t="s">
        <v>237</v>
      </c>
      <c r="R5" s="1" t="s">
        <v>250</v>
      </c>
      <c r="S5" s="1" t="s">
        <v>73</v>
      </c>
      <c r="T5" s="1" t="s">
        <v>239</v>
      </c>
      <c r="U5" s="1" t="s">
        <v>251</v>
      </c>
    </row>
    <row r="6" s="1" customFormat="1" spans="1:21">
      <c r="A6" s="1" t="s">
        <v>186</v>
      </c>
      <c r="B6" s="1" t="s">
        <v>148</v>
      </c>
      <c r="C6" s="1" t="s">
        <v>187</v>
      </c>
      <c r="D6" s="1" t="s">
        <v>189</v>
      </c>
      <c r="E6" s="1" t="s">
        <v>252</v>
      </c>
      <c r="F6" s="1" t="s">
        <v>148</v>
      </c>
      <c r="G6" s="1" t="s">
        <v>174</v>
      </c>
      <c r="H6" s="1" t="s">
        <v>231</v>
      </c>
      <c r="I6" s="1" t="s">
        <v>249</v>
      </c>
      <c r="J6" s="1" t="s">
        <v>233</v>
      </c>
      <c r="K6" s="1" t="s">
        <v>249</v>
      </c>
      <c r="L6" s="1" t="s">
        <v>249</v>
      </c>
      <c r="M6" s="1" t="s">
        <v>234</v>
      </c>
      <c r="N6" s="1" t="s">
        <v>234</v>
      </c>
      <c r="O6" s="1" t="s">
        <v>235</v>
      </c>
      <c r="P6" s="1" t="s">
        <v>236</v>
      </c>
      <c r="Q6" s="1" t="s">
        <v>237</v>
      </c>
      <c r="R6" s="1" t="s">
        <v>253</v>
      </c>
      <c r="S6" s="1" t="s">
        <v>73</v>
      </c>
      <c r="T6" s="1" t="s">
        <v>239</v>
      </c>
      <c r="U6" s="1" t="s">
        <v>251</v>
      </c>
    </row>
    <row r="7" s="1" customFormat="1" spans="1:21">
      <c r="A7" s="1" t="s">
        <v>152</v>
      </c>
      <c r="B7" s="1" t="s">
        <v>107</v>
      </c>
      <c r="C7" s="1" t="s">
        <v>153</v>
      </c>
      <c r="D7" s="1" t="s">
        <v>254</v>
      </c>
      <c r="E7" s="1" t="s">
        <v>255</v>
      </c>
      <c r="F7" s="1" t="s">
        <v>107</v>
      </c>
      <c r="G7" s="1" t="s">
        <v>148</v>
      </c>
      <c r="H7" s="1" t="s">
        <v>231</v>
      </c>
      <c r="I7" s="1" t="s">
        <v>232</v>
      </c>
      <c r="J7" s="1" t="s">
        <v>233</v>
      </c>
      <c r="K7" s="1" t="s">
        <v>232</v>
      </c>
      <c r="L7" s="1" t="s">
        <v>232</v>
      </c>
      <c r="M7" s="1" t="s">
        <v>234</v>
      </c>
      <c r="N7" s="1" t="s">
        <v>234</v>
      </c>
      <c r="O7" s="1" t="s">
        <v>235</v>
      </c>
      <c r="P7" s="1" t="s">
        <v>236</v>
      </c>
      <c r="Q7" s="1" t="s">
        <v>237</v>
      </c>
      <c r="R7" s="1" t="s">
        <v>256</v>
      </c>
      <c r="S7" s="1" t="s">
        <v>73</v>
      </c>
      <c r="T7" s="1" t="s">
        <v>239</v>
      </c>
      <c r="U7" s="1" t="s">
        <v>240</v>
      </c>
    </row>
    <row r="8" s="1" customFormat="1" spans="1:21">
      <c r="A8" s="1" t="s">
        <v>132</v>
      </c>
      <c r="B8" s="1" t="s">
        <v>80</v>
      </c>
      <c r="C8" s="1" t="s">
        <v>133</v>
      </c>
      <c r="D8" s="1" t="s">
        <v>254</v>
      </c>
      <c r="E8" s="1" t="s">
        <v>257</v>
      </c>
      <c r="F8" s="1" t="s">
        <v>80</v>
      </c>
      <c r="G8" s="1" t="s">
        <v>107</v>
      </c>
      <c r="H8" s="1" t="s">
        <v>231</v>
      </c>
      <c r="I8" s="1" t="s">
        <v>258</v>
      </c>
      <c r="J8" s="1" t="s">
        <v>233</v>
      </c>
      <c r="K8" s="1" t="s">
        <v>258</v>
      </c>
      <c r="L8" s="1" t="s">
        <v>258</v>
      </c>
      <c r="M8" s="1" t="s">
        <v>234</v>
      </c>
      <c r="N8" s="1" t="s">
        <v>234</v>
      </c>
      <c r="O8" s="1" t="s">
        <v>235</v>
      </c>
      <c r="P8" s="1" t="s">
        <v>236</v>
      </c>
      <c r="Q8" s="1" t="s">
        <v>237</v>
      </c>
      <c r="R8" s="1" t="s">
        <v>259</v>
      </c>
      <c r="S8" s="1" t="s">
        <v>73</v>
      </c>
      <c r="T8" s="1" t="s">
        <v>239</v>
      </c>
      <c r="U8" s="1" t="s">
        <v>240</v>
      </c>
    </row>
    <row r="9" s="1" customFormat="1" spans="1:21">
      <c r="A9" s="1" t="s">
        <v>121</v>
      </c>
      <c r="B9" s="1" t="s">
        <v>80</v>
      </c>
      <c r="C9" s="1" t="s">
        <v>122</v>
      </c>
      <c r="D9" s="1" t="s">
        <v>260</v>
      </c>
      <c r="E9" s="1" t="s">
        <v>261</v>
      </c>
      <c r="F9" s="1" t="s">
        <v>80</v>
      </c>
      <c r="G9" s="1" t="s">
        <v>107</v>
      </c>
      <c r="H9" s="1" t="s">
        <v>231</v>
      </c>
      <c r="I9" s="1" t="s">
        <v>262</v>
      </c>
      <c r="J9" s="1" t="s">
        <v>233</v>
      </c>
      <c r="K9" s="1" t="s">
        <v>262</v>
      </c>
      <c r="L9" s="1" t="s">
        <v>262</v>
      </c>
      <c r="M9" s="1" t="s">
        <v>234</v>
      </c>
      <c r="N9" s="1" t="s">
        <v>234</v>
      </c>
      <c r="O9" s="1" t="s">
        <v>235</v>
      </c>
      <c r="P9" s="1" t="s">
        <v>236</v>
      </c>
      <c r="Q9" s="1" t="s">
        <v>237</v>
      </c>
      <c r="R9" s="1" t="s">
        <v>263</v>
      </c>
      <c r="S9" s="1" t="s">
        <v>73</v>
      </c>
      <c r="T9" s="1" t="s">
        <v>239</v>
      </c>
      <c r="U9" s="1" t="s">
        <v>240</v>
      </c>
    </row>
    <row r="10" s="1" customFormat="1" spans="1:21">
      <c r="A10" s="1" t="s">
        <v>138</v>
      </c>
      <c r="B10" s="1" t="s">
        <v>80</v>
      </c>
      <c r="C10" s="1" t="s">
        <v>139</v>
      </c>
      <c r="D10" s="1" t="s">
        <v>264</v>
      </c>
      <c r="E10" s="1" t="s">
        <v>265</v>
      </c>
      <c r="F10" s="1" t="s">
        <v>80</v>
      </c>
      <c r="G10" s="1" t="s">
        <v>107</v>
      </c>
      <c r="H10" s="1" t="s">
        <v>231</v>
      </c>
      <c r="I10" s="1" t="s">
        <v>266</v>
      </c>
      <c r="J10" s="1" t="s">
        <v>233</v>
      </c>
      <c r="K10" s="1" t="s">
        <v>266</v>
      </c>
      <c r="L10" s="1" t="s">
        <v>266</v>
      </c>
      <c r="M10" s="1" t="s">
        <v>234</v>
      </c>
      <c r="N10" s="1" t="s">
        <v>234</v>
      </c>
      <c r="O10" s="1" t="s">
        <v>235</v>
      </c>
      <c r="P10" s="1" t="s">
        <v>236</v>
      </c>
      <c r="Q10" s="1" t="s">
        <v>237</v>
      </c>
      <c r="R10" s="1" t="s">
        <v>267</v>
      </c>
      <c r="S10" s="1" t="s">
        <v>73</v>
      </c>
      <c r="T10" s="1" t="s">
        <v>239</v>
      </c>
      <c r="U10" s="1" t="s">
        <v>240</v>
      </c>
    </row>
    <row r="11" s="1" customFormat="1" spans="1:21">
      <c r="A11" s="1" t="s">
        <v>123</v>
      </c>
      <c r="B11" s="1" t="s">
        <v>80</v>
      </c>
      <c r="C11" s="1" t="s">
        <v>124</v>
      </c>
      <c r="D11" s="1" t="s">
        <v>126</v>
      </c>
      <c r="E11" s="1" t="s">
        <v>241</v>
      </c>
      <c r="F11" s="1" t="s">
        <v>80</v>
      </c>
      <c r="G11" s="1" t="s">
        <v>107</v>
      </c>
      <c r="H11" s="1" t="s">
        <v>231</v>
      </c>
      <c r="I11" s="1" t="s">
        <v>242</v>
      </c>
      <c r="J11" s="1" t="s">
        <v>233</v>
      </c>
      <c r="K11" s="1" t="s">
        <v>242</v>
      </c>
      <c r="L11" s="1" t="s">
        <v>242</v>
      </c>
      <c r="M11" s="1" t="s">
        <v>234</v>
      </c>
      <c r="N11" s="1" t="s">
        <v>234</v>
      </c>
      <c r="O11" s="1" t="s">
        <v>235</v>
      </c>
      <c r="P11" s="1" t="s">
        <v>236</v>
      </c>
      <c r="Q11" s="1" t="s">
        <v>237</v>
      </c>
      <c r="R11" s="1" t="s">
        <v>268</v>
      </c>
      <c r="S11" s="1" t="s">
        <v>73</v>
      </c>
      <c r="T11" s="1" t="s">
        <v>239</v>
      </c>
      <c r="U11" s="1" t="s">
        <v>240</v>
      </c>
    </row>
    <row r="12" s="1" customFormat="1" spans="1:21">
      <c r="A12" s="1" t="s">
        <v>112</v>
      </c>
      <c r="B12" s="1" t="s">
        <v>79</v>
      </c>
      <c r="C12" s="1" t="s">
        <v>113</v>
      </c>
      <c r="D12" s="1" t="s">
        <v>115</v>
      </c>
      <c r="E12" s="1" t="s">
        <v>269</v>
      </c>
      <c r="F12" s="1" t="s">
        <v>80</v>
      </c>
      <c r="G12" s="1" t="s">
        <v>107</v>
      </c>
      <c r="H12" s="1" t="s">
        <v>231</v>
      </c>
      <c r="I12" s="1" t="s">
        <v>270</v>
      </c>
      <c r="J12" s="1" t="s">
        <v>233</v>
      </c>
      <c r="K12" s="1" t="s">
        <v>270</v>
      </c>
      <c r="L12" s="1" t="s">
        <v>270</v>
      </c>
      <c r="M12" s="1" t="s">
        <v>234</v>
      </c>
      <c r="N12" s="1" t="s">
        <v>234</v>
      </c>
      <c r="O12" s="1" t="s">
        <v>235</v>
      </c>
      <c r="P12" s="1" t="s">
        <v>236</v>
      </c>
      <c r="Q12" s="1" t="s">
        <v>237</v>
      </c>
      <c r="R12" s="1" t="s">
        <v>271</v>
      </c>
      <c r="S12" s="1" t="s">
        <v>73</v>
      </c>
      <c r="T12" s="1" t="s">
        <v>239</v>
      </c>
      <c r="U12" s="1" t="s">
        <v>240</v>
      </c>
    </row>
    <row r="13" s="1" customFormat="1" spans="1:21">
      <c r="A13" s="1" t="s">
        <v>70</v>
      </c>
      <c r="B13" s="1" t="s">
        <v>79</v>
      </c>
      <c r="C13" s="1" t="s">
        <v>71</v>
      </c>
      <c r="D13" s="1" t="s">
        <v>264</v>
      </c>
      <c r="E13" s="1" t="s">
        <v>265</v>
      </c>
      <c r="F13" s="1" t="s">
        <v>79</v>
      </c>
      <c r="G13" s="1" t="s">
        <v>80</v>
      </c>
      <c r="H13" s="1" t="s">
        <v>231</v>
      </c>
      <c r="I13" s="1" t="s">
        <v>272</v>
      </c>
      <c r="J13" s="1" t="s">
        <v>233</v>
      </c>
      <c r="K13" s="1" t="s">
        <v>272</v>
      </c>
      <c r="L13" s="1" t="s">
        <v>272</v>
      </c>
      <c r="M13" s="1" t="s">
        <v>234</v>
      </c>
      <c r="N13" s="1" t="s">
        <v>234</v>
      </c>
      <c r="O13" s="1" t="s">
        <v>235</v>
      </c>
      <c r="P13" s="1" t="s">
        <v>236</v>
      </c>
      <c r="Q13" s="1" t="s">
        <v>237</v>
      </c>
      <c r="R13" s="1" t="s">
        <v>273</v>
      </c>
      <c r="S13" s="1" t="s">
        <v>73</v>
      </c>
      <c r="T13" s="1" t="s">
        <v>239</v>
      </c>
      <c r="U13" s="1" t="s">
        <v>240</v>
      </c>
    </row>
    <row r="14" s="1" customFormat="1" spans="1:21">
      <c r="A14" s="1" t="s">
        <v>104</v>
      </c>
      <c r="B14" s="1" t="s">
        <v>79</v>
      </c>
      <c r="C14" s="1" t="s">
        <v>105</v>
      </c>
      <c r="D14" s="1" t="s">
        <v>254</v>
      </c>
      <c r="E14" s="1" t="s">
        <v>255</v>
      </c>
      <c r="F14" s="1" t="s">
        <v>79</v>
      </c>
      <c r="G14" s="1" t="s">
        <v>107</v>
      </c>
      <c r="H14" s="1" t="s">
        <v>231</v>
      </c>
      <c r="I14" s="1" t="s">
        <v>274</v>
      </c>
      <c r="J14" s="1" t="s">
        <v>233</v>
      </c>
      <c r="K14" s="1" t="s">
        <v>274</v>
      </c>
      <c r="L14" s="1" t="s">
        <v>274</v>
      </c>
      <c r="M14" s="1" t="s">
        <v>234</v>
      </c>
      <c r="N14" s="1" t="s">
        <v>234</v>
      </c>
      <c r="O14" s="1" t="s">
        <v>235</v>
      </c>
      <c r="P14" s="1" t="s">
        <v>236</v>
      </c>
      <c r="Q14" s="1" t="s">
        <v>237</v>
      </c>
      <c r="R14" s="1" t="s">
        <v>275</v>
      </c>
      <c r="S14" s="1" t="s">
        <v>73</v>
      </c>
      <c r="T14" s="1" t="s">
        <v>239</v>
      </c>
      <c r="U14" s="1" t="s">
        <v>240</v>
      </c>
    </row>
    <row r="15" s="1" customFormat="1" spans="1:21">
      <c r="A15" s="1" t="s">
        <v>95</v>
      </c>
      <c r="B15" s="1" t="s">
        <v>79</v>
      </c>
      <c r="C15" s="1" t="s">
        <v>96</v>
      </c>
      <c r="D15" s="1" t="s">
        <v>254</v>
      </c>
      <c r="E15" s="1" t="s">
        <v>276</v>
      </c>
      <c r="F15" s="1" t="s">
        <v>79</v>
      </c>
      <c r="G15" s="1" t="s">
        <v>80</v>
      </c>
      <c r="H15" s="1" t="s">
        <v>231</v>
      </c>
      <c r="I15" s="1" t="s">
        <v>277</v>
      </c>
      <c r="J15" s="1" t="s">
        <v>233</v>
      </c>
      <c r="K15" s="1" t="s">
        <v>277</v>
      </c>
      <c r="L15" s="1" t="s">
        <v>277</v>
      </c>
      <c r="M15" s="1" t="s">
        <v>234</v>
      </c>
      <c r="N15" s="1" t="s">
        <v>234</v>
      </c>
      <c r="O15" s="1" t="s">
        <v>235</v>
      </c>
      <c r="P15" s="1" t="s">
        <v>236</v>
      </c>
      <c r="Q15" s="1" t="s">
        <v>237</v>
      </c>
      <c r="R15" s="1" t="s">
        <v>278</v>
      </c>
      <c r="S15" s="1" t="s">
        <v>73</v>
      </c>
      <c r="T15" s="1" t="s">
        <v>239</v>
      </c>
      <c r="U15" s="1" t="s">
        <v>240</v>
      </c>
    </row>
    <row r="16" s="1" customFormat="1" spans="1:21">
      <c r="A16" s="1" t="s">
        <v>86</v>
      </c>
      <c r="B16" s="1" t="s">
        <v>79</v>
      </c>
      <c r="C16" s="1" t="s">
        <v>87</v>
      </c>
      <c r="D16" s="1" t="s">
        <v>260</v>
      </c>
      <c r="E16" s="1" t="s">
        <v>261</v>
      </c>
      <c r="F16" s="1" t="s">
        <v>79</v>
      </c>
      <c r="G16" s="1" t="s">
        <v>80</v>
      </c>
      <c r="H16" s="1" t="s">
        <v>231</v>
      </c>
      <c r="I16" s="1" t="s">
        <v>262</v>
      </c>
      <c r="J16" s="1" t="s">
        <v>233</v>
      </c>
      <c r="K16" s="1" t="s">
        <v>262</v>
      </c>
      <c r="L16" s="1" t="s">
        <v>262</v>
      </c>
      <c r="M16" s="1" t="s">
        <v>234</v>
      </c>
      <c r="N16" s="1" t="s">
        <v>234</v>
      </c>
      <c r="O16" s="1" t="s">
        <v>235</v>
      </c>
      <c r="P16" s="1" t="s">
        <v>236</v>
      </c>
      <c r="Q16" s="1" t="s">
        <v>237</v>
      </c>
      <c r="R16" s="1" t="s">
        <v>279</v>
      </c>
      <c r="S16" s="1" t="s">
        <v>73</v>
      </c>
      <c r="T16" s="1" t="s">
        <v>239</v>
      </c>
      <c r="U16" s="1" t="s">
        <v>240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2022-07-19T03:02:50Z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C20FC6FC30664A129A2C451ED81906EB</vt:lpwstr>
  </property>
</Properties>
</file>