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</definedName>
  </definedNames>
  <calcPr calcId="144525"/>
</workbook>
</file>

<file path=xl/sharedStrings.xml><?xml version="1.0" encoding="utf-8"?>
<sst xmlns="http://schemas.openxmlformats.org/spreadsheetml/2006/main" count="521" uniqueCount="204">
  <si>
    <t>去哪儿网酒店预付对账单</t>
  </si>
  <si>
    <t>供应商名称：</t>
  </si>
  <si>
    <t>趣悠游</t>
  </si>
  <si>
    <t>结算周期：</t>
  </si>
  <si>
    <t>2022-07-11至2022-07-17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</si>
  <si>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</si>
  <si>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</si>
  <si>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</si>
  <si>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</si>
  <si>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</si>
  <si>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</si>
  <si>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</si>
  <si>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</si>
  <si>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</si>
  <si>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</si>
  <si>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</si>
  <si>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</si>
  <si>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</si>
  <si>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</si>
  <si>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</si>
  <si>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¥12,470.00</t>
  </si>
  <si>
    <t>¥4,985.00</t>
  </si>
  <si>
    <t>¥772.00</t>
  </si>
  <si>
    <t>¥6,713.00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</si>
  <si>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</si>
  <si>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</si>
  <si>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</si>
  <si>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</si>
  <si>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</si>
  <si>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</si>
  <si>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</si>
  <si>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</si>
  <si>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</si>
  <si>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</si>
  <si>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</si>
  <si>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</si>
  <si>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</si>
  <si>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</si>
  <si>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</si>
  <si>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</si>
  <si>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</si>
  <si>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</si>
  <si>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</si>
  <si>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</si>
  <si>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</si>
  <si>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</si>
  <si>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</si>
  <si>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</si>
  <si>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</si>
  <si>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</si>
  <si>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</si>
  <si>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</si>
  <si>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</si>
  <si>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</si>
  <si>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</si>
  <si>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</si>
  <si>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</si>
  <si>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</si>
  <si>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</si>
  <si>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</si>
  <si>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</si>
  <si>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</si>
  <si>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</si>
  <si>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</si>
  <si>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</si>
  <si>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</si>
  <si>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</si>
  <si>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</si>
  <si>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</si>
  <si>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</si>
  <si>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703056428964</t>
  </si>
  <si>
    <t>2619120</t>
  </si>
  <si>
    <t>酒店预付</t>
  </si>
  <si>
    <t>否</t>
  </si>
  <si>
    <t>普通</t>
  </si>
  <si>
    <t>221833865</t>
  </si>
  <si>
    <t>花筑·济州岛梦幻酒店</t>
  </si>
  <si>
    <t>1626188</t>
  </si>
  <si>
    <t>SHI/SANMEI|CHEN/ZIQIN</t>
  </si>
  <si>
    <t>2022-07-12</t>
  </si>
  <si>
    <t>2022-07-13</t>
  </si>
  <si>
    <t>2022-07-14</t>
  </si>
  <si>
    <t>¥209.00</t>
  </si>
  <si>
    <t>¥25.00</t>
  </si>
  <si>
    <t>¥184.00</t>
  </si>
  <si>
    <t>Standard Twin Room</t>
  </si>
  <si>
    <t>WEBSITE</t>
  </si>
  <si>
    <t>703041696417</t>
  </si>
  <si>
    <t>2604545</t>
  </si>
  <si>
    <t>197295179</t>
  </si>
  <si>
    <t>曼谷铂尔曼皇权酒店 (SHA Plus+)</t>
  </si>
  <si>
    <t>LI/WEI</t>
  </si>
  <si>
    <t>2022-06-27</t>
  </si>
  <si>
    <t>2022-07-04</t>
  </si>
  <si>
    <t>¥4,690.00</t>
  </si>
  <si>
    <t>¥480.00</t>
  </si>
  <si>
    <t>¥4,210.00</t>
  </si>
  <si>
    <t>Superior 1 King Size Bed Room</t>
  </si>
  <si>
    <t>703056961116</t>
  </si>
  <si>
    <t>2618219</t>
  </si>
  <si>
    <t>197318864</t>
  </si>
  <si>
    <t>盛泰乐精选坤巴雅水疗及度假村 (SHA Extra Plus)</t>
  </si>
  <si>
    <t>WEN/YAN</t>
  </si>
  <si>
    <t>¥1,184.00</t>
  </si>
  <si>
    <t>¥122.00</t>
  </si>
  <si>
    <t>¥1,062.00</t>
  </si>
  <si>
    <t>Lanna Deluxe Pool Access Room</t>
  </si>
  <si>
    <t>703058323084</t>
  </si>
  <si>
    <t>2620624</t>
  </si>
  <si>
    <t>197295221</t>
  </si>
  <si>
    <t>曼谷萨默塞特艾卡麦酒店</t>
  </si>
  <si>
    <t>HU/ANG</t>
  </si>
  <si>
    <t>2022-07-16</t>
  </si>
  <si>
    <t>¥866.00</t>
  </si>
  <si>
    <t>2022-07-14 09:17:09</t>
  </si>
  <si>
    <t>Studio Executive King</t>
  </si>
  <si>
    <t>703059183296</t>
  </si>
  <si>
    <t>2621739</t>
  </si>
  <si>
    <t>237760877</t>
  </si>
  <si>
    <t>塔尔观景酒店</t>
  </si>
  <si>
    <t>CHEN/JINSON|CHEN/RONGRONG|CHEN/YINGQI</t>
  </si>
  <si>
    <t>2022-07-15</t>
  </si>
  <si>
    <t>2022-07-17</t>
  </si>
  <si>
    <t>¥4,119.00</t>
  </si>
  <si>
    <t>2022-07-15 10:37:20</t>
  </si>
  <si>
    <t>deluxe king room</t>
  </si>
  <si>
    <t>703059274067</t>
  </si>
  <si>
    <t>2622085</t>
  </si>
  <si>
    <t>197587559</t>
  </si>
  <si>
    <t>曼谷香格里拉大酒店 (SHA Extra Plus)</t>
  </si>
  <si>
    <t>LIU/WEI</t>
  </si>
  <si>
    <t>¥948.00</t>
  </si>
  <si>
    <t>¥97.00</t>
  </si>
  <si>
    <t>¥851.00</t>
  </si>
  <si>
    <t>shangri-la wing deluxe king room</t>
  </si>
  <si>
    <t>703060324496</t>
  </si>
  <si>
    <t>2623373</t>
  </si>
  <si>
    <t>197296949</t>
  </si>
  <si>
    <t>优本纳沙通</t>
  </si>
  <si>
    <t>LIU/SHILI</t>
  </si>
  <si>
    <t>¥454.00</t>
  </si>
  <si>
    <t>¥48.00</t>
  </si>
  <si>
    <t>¥406.00</t>
  </si>
  <si>
    <t>Deluxe One-Bedroom Room</t>
  </si>
  <si>
    <t>合计</t>
  </si>
  <si>
    <t/>
  </si>
  <si>
    <t>¥7,485.00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</si>
  <si>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</si>
  <si>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</si>
  <si>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</si>
  <si>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</si>
  <si>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</si>
  <si>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</si>
  <si>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</si>
  <si>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</si>
  <si>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</si>
  <si>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A220719105603481</t>
  </si>
  <si>
    <t>A220719105622481</t>
  </si>
  <si>
    <r>
      <t>总计：</t>
    </r>
    <r>
      <rPr>
        <sz val="10"/>
        <rFont val="Arial"/>
        <charset val="134"/>
      </rPr>
      <t>6713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</si>
  <si>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</si>
  <si>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</si>
  <si>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</si>
  <si>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</si>
  <si>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</si>
  <si>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</si>
  <si>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</si>
  <si>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</si>
  <si>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</si>
  <si>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</si>
  <si>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</si>
  <si>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</si>
  <si>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</si>
  <si>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</si>
  <si>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</si>
  <si>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</si>
  <si>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</si>
  <si>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LIU SHILI</t>
  </si>
  <si>
    <t>退房日周结</t>
  </si>
  <si>
    <t>406.00</t>
  </si>
  <si>
    <t>RMB</t>
  </si>
  <si>
    <t>0</t>
  </si>
  <si>
    <t>0.00</t>
  </si>
  <si>
    <t>趣悠游国际直连</t>
  </si>
  <si>
    <t>1659</t>
  </si>
  <si>
    <t>2022-07-16 16:37:54</t>
  </si>
  <si>
    <t>汇智国际旅游发展有限公司</t>
  </si>
  <si>
    <t>直采</t>
  </si>
  <si>
    <t>曼谷香格里拉大酒店</t>
  </si>
  <si>
    <t>LIU WEI</t>
  </si>
  <si>
    <t>851.00</t>
  </si>
  <si>
    <t>2022-07-15 13:57:32</t>
  </si>
  <si>
    <t>花筑济州岛梦幻酒店</t>
  </si>
  <si>
    <t>SHI SANMEI,CHEN ZIQIN</t>
  </si>
  <si>
    <t>184.00</t>
  </si>
  <si>
    <t>2022-07-12 21:18:27</t>
  </si>
  <si>
    <t>直连</t>
  </si>
  <si>
    <t>盛泰乐精选坤巴雅水疗及度假村</t>
  </si>
  <si>
    <t>WEN YAN</t>
  </si>
  <si>
    <t>1062.00</t>
  </si>
  <si>
    <t>2022-07-12 10:07:32</t>
  </si>
  <si>
    <t>曼谷铂尔曼皇权酒店</t>
  </si>
  <si>
    <t>LI WEI</t>
  </si>
  <si>
    <t>4210.00</t>
  </si>
  <si>
    <t>2022-06-27 17:28:38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</si>
</sst>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10</v>
      </c>
      <c r="N3" s="7" t="s">
        <v>92</v>
      </c>
      <c r="O3" s="7" t="s">
        <v>93</v>
      </c>
      <c r="P3" s="7" t="s">
        <v>81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2</v>
      </c>
      <c r="N4" s="7" t="s">
        <v>79</v>
      </c>
      <c r="O4" s="7" t="s">
        <v>79</v>
      </c>
      <c r="P4" s="7" t="s">
        <v>81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109</v>
      </c>
      <c r="H5" s="7" t="s">
        <v>110</v>
      </c>
      <c r="I5" s="7" t="s">
        <v>77</v>
      </c>
      <c r="J5" s="7" t="s">
        <v>2</v>
      </c>
      <c r="K5" s="7" t="s">
        <v>111</v>
      </c>
      <c r="L5" s="7">
        <v>1</v>
      </c>
      <c r="M5" s="7">
        <v>2</v>
      </c>
      <c r="N5" s="7" t="s">
        <v>81</v>
      </c>
      <c r="O5" s="7" t="s">
        <v>81</v>
      </c>
      <c r="P5" s="7" t="s">
        <v>112</v>
      </c>
      <c r="Q5" s="7"/>
      <c r="R5" s="11" t="s">
        <v>113</v>
      </c>
      <c r="S5" s="12" t="s">
        <v>113</v>
      </c>
      <c r="T5" s="7" t="s">
        <v>114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118</v>
      </c>
      <c r="H6" s="7" t="s">
        <v>119</v>
      </c>
      <c r="I6" s="7" t="s">
        <v>77</v>
      </c>
      <c r="J6" s="7" t="s">
        <v>2</v>
      </c>
      <c r="K6" s="7" t="s">
        <v>120</v>
      </c>
      <c r="L6" s="7">
        <v>3</v>
      </c>
      <c r="M6" s="7">
        <v>1</v>
      </c>
      <c r="N6" s="7" t="s">
        <v>121</v>
      </c>
      <c r="O6" s="7" t="s">
        <v>112</v>
      </c>
      <c r="P6" s="7" t="s">
        <v>122</v>
      </c>
      <c r="Q6" s="7"/>
      <c r="R6" s="11" t="s">
        <v>123</v>
      </c>
      <c r="S6" s="12" t="s">
        <v>123</v>
      </c>
      <c r="T6" s="7" t="s">
        <v>124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125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128</v>
      </c>
      <c r="H7" s="7" t="s">
        <v>129</v>
      </c>
      <c r="I7" s="7" t="s">
        <v>77</v>
      </c>
      <c r="J7" s="7" t="s">
        <v>2</v>
      </c>
      <c r="K7" s="7" t="s">
        <v>130</v>
      </c>
      <c r="L7" s="7">
        <v>1</v>
      </c>
      <c r="M7" s="7">
        <v>1</v>
      </c>
      <c r="N7" s="7" t="s">
        <v>121</v>
      </c>
      <c r="O7" s="7" t="s">
        <v>121</v>
      </c>
      <c r="P7" s="7" t="s">
        <v>112</v>
      </c>
      <c r="Q7" s="7"/>
      <c r="R7" s="11" t="s">
        <v>131</v>
      </c>
      <c r="S7" s="12" t="s">
        <v>19</v>
      </c>
      <c r="T7" s="7"/>
      <c r="U7" s="11" t="s">
        <v>19</v>
      </c>
      <c r="V7" s="11" t="s">
        <v>131</v>
      </c>
      <c r="W7" s="12" t="s">
        <v>132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137</v>
      </c>
      <c r="H8" s="7" t="s">
        <v>138</v>
      </c>
      <c r="I8" s="7" t="s">
        <v>77</v>
      </c>
      <c r="J8" s="7" t="s">
        <v>2</v>
      </c>
      <c r="K8" s="7" t="s">
        <v>139</v>
      </c>
      <c r="L8" s="7">
        <v>1</v>
      </c>
      <c r="M8" s="7">
        <v>1</v>
      </c>
      <c r="N8" s="7" t="s">
        <v>112</v>
      </c>
      <c r="O8" s="7" t="s">
        <v>112</v>
      </c>
      <c r="P8" s="7" t="s">
        <v>122</v>
      </c>
      <c r="Q8" s="7"/>
      <c r="R8" s="11" t="s">
        <v>140</v>
      </c>
      <c r="S8" s="12" t="s">
        <v>19</v>
      </c>
      <c r="T8" s="7"/>
      <c r="U8" s="11" t="s">
        <v>19</v>
      </c>
      <c r="V8" s="11" t="s">
        <v>140</v>
      </c>
      <c r="W8" s="12" t="s">
        <v>141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86</v>
      </c>
      <c r="AG8" t="s">
        <v>73</v>
      </c>
      <c r="AH8" t="s">
        <v>19</v>
      </c>
    </row>
    <row r="9" customHeight="1" spans="1:32">
      <c r="A9" s="10" t="s">
        <v>144</v>
      </c>
      <c r="B9" s="10"/>
      <c r="C9" s="10" t="s">
        <v>145</v>
      </c>
      <c r="D9" s="10"/>
      <c r="E9" s="10"/>
      <c r="F9" s="10"/>
      <c r="G9" s="10" t="s">
        <v>145</v>
      </c>
      <c r="H9" s="10" t="s">
        <v>145</v>
      </c>
      <c r="I9" s="10" t="s">
        <v>145</v>
      </c>
      <c r="J9" s="10" t="s">
        <v>145</v>
      </c>
      <c r="K9" s="10" t="s">
        <v>145</v>
      </c>
      <c r="L9" s="10" t="s">
        <v>145</v>
      </c>
      <c r="M9" s="10" t="s">
        <v>145</v>
      </c>
      <c r="N9" s="10" t="s">
        <v>145</v>
      </c>
      <c r="O9" s="10" t="s">
        <v>145</v>
      </c>
      <c r="P9" s="10" t="s">
        <v>145</v>
      </c>
      <c r="Q9" s="10"/>
      <c r="R9" s="13" t="s">
        <v>20</v>
      </c>
      <c r="S9" s="13" t="s">
        <v>21</v>
      </c>
      <c r="T9" s="10" t="s">
        <v>145</v>
      </c>
      <c r="U9" s="13"/>
      <c r="V9" s="13" t="s">
        <v>146</v>
      </c>
      <c r="W9" s="13" t="s">
        <v>22</v>
      </c>
      <c r="X9" s="13"/>
      <c r="Y9" s="13"/>
      <c r="Z9" s="13"/>
      <c r="AA9" s="10"/>
      <c r="AB9" s="13"/>
      <c r="AC9" s="10"/>
      <c r="AD9" s="10" t="s">
        <v>145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147</v>
      </c>
      <c r="B1" s="4" t="s">
        <v>148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149</v>
      </c>
      <c r="H1" s="4" t="s">
        <v>150</v>
      </c>
      <c r="I1" s="4" t="s">
        <v>13</v>
      </c>
      <c r="J1" s="4" t="s">
        <v>17</v>
      </c>
      <c r="K1" s="4" t="s">
        <v>18</v>
      </c>
      <c r="L1" s="9" t="s">
        <v>151</v>
      </c>
      <c r="M1" s="4" t="s">
        <v>152</v>
      </c>
      <c r="N1" s="4" t="s">
        <v>153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C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155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184</v>
      </c>
      <c r="E2" t="str">
        <f>VLOOKUP(A2,HOP!A:L,12,0)</f>
        <v>184.00</v>
      </c>
      <c r="F2" t="str">
        <f>VLOOKUP(A2,HOP!A:C,3,0)</f>
        <v>2619120</v>
      </c>
      <c r="G2">
        <f>D2-E2</f>
        <v>0</v>
      </c>
      <c r="H2" t="str">
        <f>$H$1&amp;F2</f>
        <v>，2619120</v>
      </c>
      <c r="I2" t="str">
        <f>VLOOKUP(A2,HOP!A:U,21,0)</f>
        <v>直连</v>
      </c>
    </row>
    <row r="3" ht="14.25" customHeight="1" spans="1:9">
      <c r="A3" s="6" t="s">
        <v>87</v>
      </c>
      <c r="B3" s="7" t="s">
        <v>93</v>
      </c>
      <c r="C3" s="7" t="s">
        <v>81</v>
      </c>
      <c r="D3" s="3">
        <v>4210</v>
      </c>
      <c r="E3" t="str">
        <f>VLOOKUP(A3,HOP!A:L,12,0)</f>
        <v>4210.00</v>
      </c>
      <c r="F3" t="str">
        <f>VLOOKUP(A3,HOP!A:C,3,0)</f>
        <v>2604545</v>
      </c>
      <c r="G3">
        <f t="shared" ref="G3:G8" si="0">D3-E3</f>
        <v>0</v>
      </c>
      <c r="H3" t="str">
        <f t="shared" ref="H3:H8" si="1">$H$1&amp;F3</f>
        <v>，2604545</v>
      </c>
      <c r="I3" t="str">
        <f>VLOOKUP(A3,HOP!A:U,21,0)</f>
        <v>直采</v>
      </c>
    </row>
    <row r="4" ht="14.25" customHeight="1" spans="1:9">
      <c r="A4" s="6" t="s">
        <v>98</v>
      </c>
      <c r="B4" s="7" t="s">
        <v>79</v>
      </c>
      <c r="C4" s="7" t="s">
        <v>81</v>
      </c>
      <c r="D4" s="3">
        <v>1062</v>
      </c>
      <c r="E4" t="str">
        <f>VLOOKUP(A4,HOP!A:L,12,0)</f>
        <v>1062.00</v>
      </c>
      <c r="F4" t="str">
        <f>VLOOKUP(A4,HOP!A:C,3,0)</f>
        <v>2618219</v>
      </c>
      <c r="G4">
        <f t="shared" si="0"/>
        <v>0</v>
      </c>
      <c r="H4" t="str">
        <f t="shared" si="1"/>
        <v>，2618219</v>
      </c>
      <c r="I4" t="str">
        <f>VLOOKUP(A4,HOP!A:U,21,0)</f>
        <v>直采</v>
      </c>
    </row>
    <row r="5" ht="14.25" hidden="1" customHeight="1" spans="1:9">
      <c r="A5" s="6" t="s">
        <v>107</v>
      </c>
      <c r="B5" s="7" t="s">
        <v>81</v>
      </c>
      <c r="C5" s="7" t="s">
        <v>112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hidden="1" customHeight="1" spans="1:9">
      <c r="A6" s="6" t="s">
        <v>116</v>
      </c>
      <c r="B6" s="7" t="s">
        <v>112</v>
      </c>
      <c r="C6" s="7" t="s">
        <v>122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t="14.25" customHeight="1" spans="1:9">
      <c r="A7" s="6" t="s">
        <v>126</v>
      </c>
      <c r="B7" s="7" t="s">
        <v>121</v>
      </c>
      <c r="C7" s="7" t="s">
        <v>112</v>
      </c>
      <c r="D7" s="3">
        <v>851</v>
      </c>
      <c r="E7" t="str">
        <f>VLOOKUP(A7,HOP!A:L,12,0)</f>
        <v>851.00</v>
      </c>
      <c r="F7" t="str">
        <f>VLOOKUP(A7,HOP!A:C,3,0)</f>
        <v>2622085</v>
      </c>
      <c r="G7">
        <f t="shared" si="0"/>
        <v>0</v>
      </c>
      <c r="H7" t="str">
        <f t="shared" si="1"/>
        <v>，2622085</v>
      </c>
      <c r="I7" t="str">
        <f>VLOOKUP(A7,HOP!A:U,21,0)</f>
        <v>直采</v>
      </c>
    </row>
    <row r="8" ht="14.25" customHeight="1" spans="1:9">
      <c r="A8" s="6" t="s">
        <v>135</v>
      </c>
      <c r="B8" s="7" t="s">
        <v>112</v>
      </c>
      <c r="C8" s="7" t="s">
        <v>122</v>
      </c>
      <c r="D8" s="3">
        <v>406</v>
      </c>
      <c r="E8" t="str">
        <f>VLOOKUP(A8,HOP!A:L,12,0)</f>
        <v>406.00</v>
      </c>
      <c r="F8" t="str">
        <f>VLOOKUP(A8,HOP!A:C,3,0)</f>
        <v>2623373</v>
      </c>
      <c r="G8">
        <f t="shared" si="0"/>
        <v>0</v>
      </c>
      <c r="H8" t="str">
        <f t="shared" si="1"/>
        <v>，2623373</v>
      </c>
      <c r="I8" t="str">
        <f>VLOOKUP(A8,HOP!A:U,21,0)</f>
        <v>直采</v>
      </c>
    </row>
    <row r="10" spans="4:4">
      <c r="D10" s="3">
        <f>SUM(D2:D9)</f>
        <v>6713</v>
      </c>
    </row>
    <row r="11" ht="14.25" spans="4:4">
      <c r="D11" s="8" t="s">
        <v>23</v>
      </c>
    </row>
    <row r="15" spans="1:3">
      <c r="A15" t="s">
        <v>156</v>
      </c>
      <c r="C15">
        <v>6529</v>
      </c>
    </row>
    <row r="16" spans="1:3">
      <c r="A16" t="s">
        <v>157</v>
      </c>
      <c r="C16">
        <v>184</v>
      </c>
    </row>
    <row r="17" spans="1:3">
      <c r="A17" s="5" t="s">
        <v>158</v>
      </c>
      <c r="C17">
        <f>SUBTOTAL(9,C15:C16)</f>
        <v>6713</v>
      </c>
    </row>
  </sheetData>
  <autoFilter ref="A1:I8">
    <filterColumn colId="3">
      <filters>
        <filter val="184.00"/>
        <filter val="406.00"/>
        <filter val="851.00"/>
        <filter val="1,062.00"/>
        <filter val="4,210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1">
      <c r="A1" s="2" t="s">
        <v>159</v>
      </c>
      <c r="B1" s="2" t="s">
        <v>160</v>
      </c>
      <c r="C1" s="2" t="s">
        <v>161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162</v>
      </c>
      <c r="I1" s="2" t="s">
        <v>163</v>
      </c>
      <c r="J1" s="2" t="s">
        <v>164</v>
      </c>
      <c r="K1" s="2" t="s">
        <v>165</v>
      </c>
      <c r="L1" s="2" t="s">
        <v>166</v>
      </c>
      <c r="M1" s="2" t="s">
        <v>167</v>
      </c>
      <c r="N1" s="2" t="s">
        <v>168</v>
      </c>
      <c r="O1" s="2" t="s">
        <v>169</v>
      </c>
      <c r="P1" s="2" t="s">
        <v>170</v>
      </c>
      <c r="Q1" s="2" t="s">
        <v>171</v>
      </c>
      <c r="R1" s="2" t="s">
        <v>172</v>
      </c>
      <c r="S1" s="2" t="s">
        <v>173</v>
      </c>
      <c r="T1" s="2" t="s">
        <v>174</v>
      </c>
      <c r="U1" s="2" t="s">
        <v>175</v>
      </c>
    </row>
    <row r="2" s="1" customFormat="1" spans="1:21">
      <c r="A2" s="1" t="s">
        <v>135</v>
      </c>
      <c r="B2" s="1" t="s">
        <v>112</v>
      </c>
      <c r="C2" s="1" t="s">
        <v>136</v>
      </c>
      <c r="D2" s="1" t="s">
        <v>138</v>
      </c>
      <c r="E2" s="1" t="s">
        <v>176</v>
      </c>
      <c r="F2" s="1" t="s">
        <v>112</v>
      </c>
      <c r="G2" s="1" t="s">
        <v>122</v>
      </c>
      <c r="H2" s="1" t="s">
        <v>177</v>
      </c>
      <c r="I2" s="1" t="s">
        <v>178</v>
      </c>
      <c r="J2" s="1" t="s">
        <v>179</v>
      </c>
      <c r="K2" s="1" t="s">
        <v>178</v>
      </c>
      <c r="L2" s="1" t="s">
        <v>178</v>
      </c>
      <c r="M2" s="1" t="s">
        <v>180</v>
      </c>
      <c r="N2" s="1" t="s">
        <v>180</v>
      </c>
      <c r="O2" s="1" t="s">
        <v>181</v>
      </c>
      <c r="P2" s="1" t="s">
        <v>182</v>
      </c>
      <c r="Q2" s="1" t="s">
        <v>183</v>
      </c>
      <c r="R2" s="1" t="s">
        <v>184</v>
      </c>
      <c r="S2" s="1" t="s">
        <v>73</v>
      </c>
      <c r="T2" s="1" t="s">
        <v>185</v>
      </c>
      <c r="U2" s="1" t="s">
        <v>186</v>
      </c>
    </row>
    <row r="3" s="1" customFormat="1" spans="1:21">
      <c r="A3" s="1" t="s">
        <v>126</v>
      </c>
      <c r="B3" s="1" t="s">
        <v>121</v>
      </c>
      <c r="C3" s="1" t="s">
        <v>127</v>
      </c>
      <c r="D3" s="1" t="s">
        <v>187</v>
      </c>
      <c r="E3" s="1" t="s">
        <v>188</v>
      </c>
      <c r="F3" s="1" t="s">
        <v>121</v>
      </c>
      <c r="G3" s="1" t="s">
        <v>112</v>
      </c>
      <c r="H3" s="1" t="s">
        <v>177</v>
      </c>
      <c r="I3" s="1" t="s">
        <v>189</v>
      </c>
      <c r="J3" s="1" t="s">
        <v>179</v>
      </c>
      <c r="K3" s="1" t="s">
        <v>189</v>
      </c>
      <c r="L3" s="1" t="s">
        <v>189</v>
      </c>
      <c r="M3" s="1" t="s">
        <v>180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190</v>
      </c>
      <c r="S3" s="1" t="s">
        <v>73</v>
      </c>
      <c r="T3" s="1" t="s">
        <v>185</v>
      </c>
      <c r="U3" s="1" t="s">
        <v>186</v>
      </c>
    </row>
    <row r="4" s="1" customFormat="1" spans="1:21">
      <c r="A4" s="1" t="s">
        <v>70</v>
      </c>
      <c r="B4" s="1" t="s">
        <v>79</v>
      </c>
      <c r="C4" s="1" t="s">
        <v>71</v>
      </c>
      <c r="D4" s="1" t="s">
        <v>191</v>
      </c>
      <c r="E4" s="1" t="s">
        <v>192</v>
      </c>
      <c r="F4" s="1" t="s">
        <v>80</v>
      </c>
      <c r="G4" s="1" t="s">
        <v>81</v>
      </c>
      <c r="H4" s="1" t="s">
        <v>177</v>
      </c>
      <c r="I4" s="1" t="s">
        <v>193</v>
      </c>
      <c r="J4" s="1" t="s">
        <v>179</v>
      </c>
      <c r="K4" s="1" t="s">
        <v>193</v>
      </c>
      <c r="L4" s="1" t="s">
        <v>193</v>
      </c>
      <c r="M4" s="1" t="s">
        <v>180</v>
      </c>
      <c r="N4" s="1" t="s">
        <v>180</v>
      </c>
      <c r="O4" s="1" t="s">
        <v>181</v>
      </c>
      <c r="P4" s="1" t="s">
        <v>182</v>
      </c>
      <c r="Q4" s="1" t="s">
        <v>183</v>
      </c>
      <c r="R4" s="1" t="s">
        <v>194</v>
      </c>
      <c r="S4" s="1" t="s">
        <v>73</v>
      </c>
      <c r="T4" s="1" t="s">
        <v>185</v>
      </c>
      <c r="U4" s="1" t="s">
        <v>195</v>
      </c>
    </row>
    <row r="5" s="1" customFormat="1" spans="1:21">
      <c r="A5" s="1" t="s">
        <v>98</v>
      </c>
      <c r="B5" s="1" t="s">
        <v>79</v>
      </c>
      <c r="C5" s="1" t="s">
        <v>99</v>
      </c>
      <c r="D5" s="1" t="s">
        <v>196</v>
      </c>
      <c r="E5" s="1" t="s">
        <v>197</v>
      </c>
      <c r="F5" s="1" t="s">
        <v>79</v>
      </c>
      <c r="G5" s="1" t="s">
        <v>81</v>
      </c>
      <c r="H5" s="1" t="s">
        <v>177</v>
      </c>
      <c r="I5" s="1" t="s">
        <v>198</v>
      </c>
      <c r="J5" s="1" t="s">
        <v>179</v>
      </c>
      <c r="K5" s="1" t="s">
        <v>198</v>
      </c>
      <c r="L5" s="1" t="s">
        <v>198</v>
      </c>
      <c r="M5" s="1" t="s">
        <v>180</v>
      </c>
      <c r="N5" s="1" t="s">
        <v>180</v>
      </c>
      <c r="O5" s="1" t="s">
        <v>181</v>
      </c>
      <c r="P5" s="1" t="s">
        <v>182</v>
      </c>
      <c r="Q5" s="1" t="s">
        <v>183</v>
      </c>
      <c r="R5" s="1" t="s">
        <v>199</v>
      </c>
      <c r="S5" s="1" t="s">
        <v>73</v>
      </c>
      <c r="T5" s="1" t="s">
        <v>185</v>
      </c>
      <c r="U5" s="1" t="s">
        <v>186</v>
      </c>
    </row>
    <row r="6" s="1" customFormat="1" spans="1:21">
      <c r="A6" s="1" t="s">
        <v>87</v>
      </c>
      <c r="B6" s="1" t="s">
        <v>92</v>
      </c>
      <c r="C6" s="1" t="s">
        <v>88</v>
      </c>
      <c r="D6" s="1" t="s">
        <v>200</v>
      </c>
      <c r="E6" s="1" t="s">
        <v>201</v>
      </c>
      <c r="F6" s="1" t="s">
        <v>93</v>
      </c>
      <c r="G6" s="1" t="s">
        <v>81</v>
      </c>
      <c r="H6" s="1" t="s">
        <v>177</v>
      </c>
      <c r="I6" s="1" t="s">
        <v>202</v>
      </c>
      <c r="J6" s="1" t="s">
        <v>179</v>
      </c>
      <c r="K6" s="1" t="s">
        <v>202</v>
      </c>
      <c r="L6" s="1" t="s">
        <v>202</v>
      </c>
      <c r="M6" s="1" t="s">
        <v>180</v>
      </c>
      <c r="N6" s="1" t="s">
        <v>180</v>
      </c>
      <c r="O6" s="1" t="s">
        <v>181</v>
      </c>
      <c r="P6" s="1" t="s">
        <v>182</v>
      </c>
      <c r="Q6" s="1" t="s">
        <v>183</v>
      </c>
      <c r="R6" s="1" t="s">
        <v>203</v>
      </c>
      <c r="S6" s="1" t="s">
        <v>73</v>
      </c>
      <c r="T6" s="1" t="s">
        <v>185</v>
      </c>
      <c r="U6" s="1" t="s">
        <v>186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2022-07-19T02:57:14Z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36DEB473F2C0499E95D959FAC13D69B9</vt:lpwstr>
  </property>
</Properties>
</file>