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对账!$A$1:$J$16</definedName>
  </definedNames>
  <calcPr calcId="144525" concurrentCalc="0"/>
</workbook>
</file>

<file path=xl/sharedStrings.xml><?xml version="1.0" encoding="utf-8"?>
<sst xmlns="http://schemas.openxmlformats.org/spreadsheetml/2006/main" count="529" uniqueCount="152">
  <si>
    <t>同程旅行对账单
(账期：20220711-20220717)</t>
  </si>
  <si>
    <t>应付房费总金额</t>
  </si>
  <si>
    <t>应付罚金总金额</t>
  </si>
  <si>
    <t>调整项</t>
  </si>
  <si>
    <t>币种</t>
  </si>
  <si>
    <t>应付合计</t>
  </si>
  <si>
    <t>5620.60</t>
  </si>
  <si>
    <t>0.00</t>
  </si>
  <si>
    <t>CNY</t>
  </si>
  <si>
    <t>贵阳溪山里酒店</t>
  </si>
  <si>
    <t/>
  </si>
  <si>
    <t>小计:2710.60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</si>
  <si>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</si>
  <si>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</si>
  <si>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</si>
  <si>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</si>
  <si>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</si>
  <si>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</si>
  <si>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</si>
  <si>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</si>
  <si>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</si>
  <si>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原始卖价</t>
  </si>
  <si>
    <t>协议结算价</t>
  </si>
  <si>
    <t>应付房费</t>
  </si>
  <si>
    <t>1498535470</t>
  </si>
  <si>
    <t>181192</t>
  </si>
  <si>
    <t>喻睿</t>
  </si>
  <si>
    <t>溪山御景大床房</t>
  </si>
  <si>
    <t>非分账</t>
  </si>
  <si>
    <t>2022/07/16</t>
  </si>
  <si>
    <t>2022/07/17</t>
  </si>
  <si>
    <t>1.00</t>
  </si>
  <si>
    <t>633.50</t>
  </si>
  <si>
    <t>1501693276</t>
  </si>
  <si>
    <t>181301</t>
  </si>
  <si>
    <t>田茜霖</t>
  </si>
  <si>
    <t>高级精致房</t>
  </si>
  <si>
    <t>343.30</t>
  </si>
  <si>
    <t>田晓筠</t>
  </si>
  <si>
    <t>1501905138</t>
  </si>
  <si>
    <t>181309</t>
  </si>
  <si>
    <t>陈跃凤</t>
  </si>
  <si>
    <t>高级双床房</t>
  </si>
  <si>
    <t>378.50</t>
  </si>
  <si>
    <t>1502119719</t>
  </si>
  <si>
    <t>181324</t>
  </si>
  <si>
    <t>刘宇</t>
  </si>
  <si>
    <t>广州知祥酒店公寓</t>
  </si>
  <si>
    <t>小计:2910.00</t>
  </si>
  <si>
    <t>1493967657</t>
  </si>
  <si>
    <t>房间号A1323</t>
  </si>
  <si>
    <t>周增超</t>
  </si>
  <si>
    <t>标准大床房</t>
  </si>
  <si>
    <t>2022/07/10</t>
  </si>
  <si>
    <t>2022/07/11</t>
  </si>
  <si>
    <t>160.00</t>
  </si>
  <si>
    <t>1493969475</t>
  </si>
  <si>
    <t>2022/07/12</t>
  </si>
  <si>
    <t>1495935804</t>
  </si>
  <si>
    <t>崔广权</t>
  </si>
  <si>
    <t>170.00</t>
  </si>
  <si>
    <t>1496031976</t>
  </si>
  <si>
    <t>李永强</t>
  </si>
  <si>
    <t>2022/07/14</t>
  </si>
  <si>
    <t>3.00</t>
  </si>
  <si>
    <t>480.00</t>
  </si>
  <si>
    <t>1498676789</t>
  </si>
  <si>
    <t>A1320</t>
  </si>
  <si>
    <t>陈祖圣</t>
  </si>
  <si>
    <t>2022/07/13</t>
  </si>
  <si>
    <t>1493600950</t>
  </si>
  <si>
    <t>谭涛</t>
  </si>
  <si>
    <t>2022/07/15</t>
  </si>
  <si>
    <t>4.00</t>
  </si>
  <si>
    <t>640.00</t>
  </si>
  <si>
    <t>1497362627</t>
  </si>
  <si>
    <t>梁景棠</t>
  </si>
  <si>
    <t>1499367205</t>
  </si>
  <si>
    <t>余勺勺</t>
  </si>
  <si>
    <t>1500483929</t>
  </si>
  <si>
    <t>谢兵</t>
  </si>
  <si>
    <t>1501471941</t>
  </si>
  <si>
    <t>1502119927</t>
  </si>
  <si>
    <t>A1224</t>
  </si>
  <si>
    <t>肖应海</t>
  </si>
  <si>
    <t>，</t>
  </si>
  <si>
    <t>202207180931470067</t>
  </si>
  <si>
    <t>1498535470此单多收633.5元待退回</t>
  </si>
  <si>
    <t>202207161210490021</t>
  </si>
  <si>
    <t>202207161635310021</t>
  </si>
  <si>
    <t>202207162102270021</t>
  </si>
  <si>
    <t>直采</t>
  </si>
  <si>
    <t>1497362627此单多收480元待退回</t>
  </si>
  <si>
    <t>A220719112943481</t>
  </si>
  <si>
    <t>房集：i220719112901 2077.1元</t>
  </si>
  <si>
    <t>A2207191130033703</t>
  </si>
  <si>
    <t>总计：5620.6元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</si>
  <si>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</si>
  <si>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</si>
  <si>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</si>
  <si>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</si>
  <si>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</si>
  <si>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</si>
  <si>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</si>
  <si>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</si>
  <si>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</si>
  <si>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</si>
  <si>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</si>
  <si>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</si>
  <si>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</si>
  <si>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</si>
  <si>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</si>
  <si>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</si>
  <si>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</si>
  <si>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</si>
  <si>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</si>
  <si>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2022-07-16</t>
  </si>
  <si>
    <t>2623543</t>
  </si>
  <si>
    <t>2022-07-17</t>
  </si>
  <si>
    <t>退房日周结</t>
  </si>
  <si>
    <t>RMB</t>
  </si>
  <si>
    <t>0</t>
  </si>
  <si>
    <t>同程艺龙国内酒店EBK</t>
  </si>
  <si>
    <t>3703</t>
  </si>
  <si>
    <t>2022-07-16 21:06:18</t>
  </si>
  <si>
    <t>否</t>
  </si>
  <si>
    <t>广州汇登信息科技有限公司</t>
  </si>
  <si>
    <t>2622912</t>
  </si>
  <si>
    <t>2022-07-16 08:08:44</t>
  </si>
  <si>
    <t>2022-07-15</t>
  </si>
  <si>
    <t>2621911</t>
  </si>
  <si>
    <t>2022-07-15 10:58:16</t>
  </si>
  <si>
    <t>2022-07-14</t>
  </si>
  <si>
    <t>2620782</t>
  </si>
  <si>
    <t>2022-07-14 11:57:16</t>
  </si>
  <si>
    <t>2022-07-13</t>
  </si>
  <si>
    <t>2620255</t>
  </si>
  <si>
    <t>2022-07-13 21:12:25</t>
  </si>
  <si>
    <t>2022-07-11</t>
  </si>
  <si>
    <t>2617655</t>
  </si>
  <si>
    <t>2022-07-11 14:10:47</t>
  </si>
  <si>
    <t>2617535</t>
  </si>
  <si>
    <t>2022-07-12</t>
  </si>
  <si>
    <t>2022-07-11 11:54:25</t>
  </si>
  <si>
    <t>1493967657，1493969475</t>
  </si>
  <si>
    <t>2022-07-09</t>
  </si>
  <si>
    <t>2616054</t>
  </si>
  <si>
    <t>2022-07-10</t>
  </si>
  <si>
    <t>320.00</t>
  </si>
  <si>
    <t>2022-07-09 19:45:34</t>
  </si>
  <si>
    <t>2615627</t>
  </si>
  <si>
    <t>2022-07-09 11:19:18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</si>
</sst>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0"/>
  <sheetViews>
    <sheetView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10" spans="2:12">
      <c r="B10" s="3" t="s">
        <v>9</v>
      </c>
      <c r="C10" s="3" t="s">
        <v>10</v>
      </c>
      <c r="D10" s="3" t="s">
        <v>10</v>
      </c>
      <c r="E10" s="3" t="s">
        <v>10</v>
      </c>
      <c r="F10" s="3" t="s">
        <v>11</v>
      </c>
      <c r="G10" s="3" t="s">
        <v>10</v>
      </c>
      <c r="H10" s="3" t="s">
        <v>10</v>
      </c>
      <c r="I10" s="3" t="s">
        <v>10</v>
      </c>
      <c r="J10" s="3" t="s">
        <v>10</v>
      </c>
      <c r="K10" s="3" t="s">
        <v>10</v>
      </c>
      <c r="L10" s="3" t="s">
        <v>10</v>
      </c>
    </row>
    <row r="11" spans="2:13"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20</v>
      </c>
      <c r="K11" s="3" t="s">
        <v>4</v>
      </c>
      <c r="L11" s="3" t="s">
        <v>21</v>
      </c>
      <c r="M11" s="3" t="s">
        <v>22</v>
      </c>
    </row>
    <row r="12" spans="2:13">
      <c r="B12" t="s">
        <v>23</v>
      </c>
      <c r="C12" t="s">
        <v>24</v>
      </c>
      <c r="D12" t="s">
        <v>25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31</v>
      </c>
      <c r="K12" t="s">
        <v>8</v>
      </c>
      <c r="L12" t="s">
        <v>10</v>
      </c>
      <c r="M12" t="s">
        <v>32</v>
      </c>
    </row>
    <row r="13" spans="2:13">
      <c r="B13" t="s">
        <v>23</v>
      </c>
      <c r="C13" t="s">
        <v>24</v>
      </c>
      <c r="D13" t="s">
        <v>25</v>
      </c>
      <c r="E13" t="s">
        <v>26</v>
      </c>
      <c r="F13" t="s">
        <v>27</v>
      </c>
      <c r="G13" t="s">
        <v>28</v>
      </c>
      <c r="H13" t="s">
        <v>29</v>
      </c>
      <c r="I13" t="s">
        <v>30</v>
      </c>
      <c r="J13" t="s">
        <v>31</v>
      </c>
      <c r="K13" t="s">
        <v>8</v>
      </c>
      <c r="L13" t="s">
        <v>10</v>
      </c>
      <c r="M13" t="s">
        <v>32</v>
      </c>
    </row>
    <row r="14" spans="2:13">
      <c r="B14" t="s">
        <v>23</v>
      </c>
      <c r="C14" t="s">
        <v>33</v>
      </c>
      <c r="D14" t="s">
        <v>34</v>
      </c>
      <c r="E14" t="s">
        <v>35</v>
      </c>
      <c r="F14" t="s">
        <v>36</v>
      </c>
      <c r="G14" t="s">
        <v>28</v>
      </c>
      <c r="H14" t="s">
        <v>29</v>
      </c>
      <c r="I14" t="s">
        <v>30</v>
      </c>
      <c r="J14" t="s">
        <v>31</v>
      </c>
      <c r="K14" t="s">
        <v>8</v>
      </c>
      <c r="L14" t="s">
        <v>10</v>
      </c>
      <c r="M14" t="s">
        <v>37</v>
      </c>
    </row>
    <row r="15" spans="2:13">
      <c r="B15" t="s">
        <v>23</v>
      </c>
      <c r="C15" t="s">
        <v>33</v>
      </c>
      <c r="D15" t="s">
        <v>34</v>
      </c>
      <c r="E15" t="s">
        <v>38</v>
      </c>
      <c r="F15" t="s">
        <v>36</v>
      </c>
      <c r="G15" t="s">
        <v>28</v>
      </c>
      <c r="H15" t="s">
        <v>29</v>
      </c>
      <c r="I15" t="s">
        <v>30</v>
      </c>
      <c r="J15" t="s">
        <v>31</v>
      </c>
      <c r="K15" t="s">
        <v>8</v>
      </c>
      <c r="L15" t="s">
        <v>10</v>
      </c>
      <c r="M15" t="s">
        <v>37</v>
      </c>
    </row>
    <row r="16" spans="2:13">
      <c r="B16" t="s">
        <v>23</v>
      </c>
      <c r="C16" t="s">
        <v>39</v>
      </c>
      <c r="D16" t="s">
        <v>40</v>
      </c>
      <c r="E16" t="s">
        <v>41</v>
      </c>
      <c r="F16" t="s">
        <v>42</v>
      </c>
      <c r="G16" t="s">
        <v>28</v>
      </c>
      <c r="H16" t="s">
        <v>29</v>
      </c>
      <c r="I16" t="s">
        <v>30</v>
      </c>
      <c r="J16" t="s">
        <v>31</v>
      </c>
      <c r="K16" t="s">
        <v>8</v>
      </c>
      <c r="L16" t="s">
        <v>10</v>
      </c>
      <c r="M16" t="s">
        <v>43</v>
      </c>
    </row>
    <row r="17" spans="2:13">
      <c r="B17" t="s">
        <v>23</v>
      </c>
      <c r="C17" t="s">
        <v>44</v>
      </c>
      <c r="D17" t="s">
        <v>45</v>
      </c>
      <c r="E17" t="s">
        <v>46</v>
      </c>
      <c r="F17" t="s">
        <v>42</v>
      </c>
      <c r="G17" t="s">
        <v>28</v>
      </c>
      <c r="H17" t="s">
        <v>29</v>
      </c>
      <c r="I17" t="s">
        <v>30</v>
      </c>
      <c r="J17" t="s">
        <v>31</v>
      </c>
      <c r="K17" t="s">
        <v>8</v>
      </c>
      <c r="L17" t="s">
        <v>10</v>
      </c>
      <c r="M17" t="s">
        <v>43</v>
      </c>
    </row>
    <row r="18" spans="2:12">
      <c r="B18" s="3" t="s">
        <v>47</v>
      </c>
      <c r="C18" s="3" t="s">
        <v>10</v>
      </c>
      <c r="D18" s="3" t="s">
        <v>10</v>
      </c>
      <c r="E18" s="3" t="s">
        <v>10</v>
      </c>
      <c r="F18" s="3" t="s">
        <v>48</v>
      </c>
      <c r="G18" s="3" t="s">
        <v>10</v>
      </c>
      <c r="H18" s="3" t="s">
        <v>10</v>
      </c>
      <c r="I18" s="3" t="s">
        <v>10</v>
      </c>
      <c r="J18" s="3" t="s">
        <v>10</v>
      </c>
      <c r="K18" s="3" t="s">
        <v>10</v>
      </c>
      <c r="L18" s="3" t="s">
        <v>10</v>
      </c>
    </row>
    <row r="19" spans="2:13">
      <c r="B19" s="3" t="s">
        <v>12</v>
      </c>
      <c r="C19" s="3" t="s">
        <v>13</v>
      </c>
      <c r="D19" s="3" t="s">
        <v>14</v>
      </c>
      <c r="E19" s="3" t="s">
        <v>15</v>
      </c>
      <c r="F19" s="3" t="s">
        <v>16</v>
      </c>
      <c r="G19" s="3" t="s">
        <v>17</v>
      </c>
      <c r="H19" s="3" t="s">
        <v>18</v>
      </c>
      <c r="I19" s="3" t="s">
        <v>19</v>
      </c>
      <c r="J19" s="3" t="s">
        <v>20</v>
      </c>
      <c r="K19" s="3" t="s">
        <v>4</v>
      </c>
      <c r="L19" s="3" t="s">
        <v>21</v>
      </c>
      <c r="M19" s="3" t="s">
        <v>22</v>
      </c>
    </row>
    <row r="20" spans="2:13">
      <c r="B20" t="s">
        <v>23</v>
      </c>
      <c r="C20" t="s">
        <v>49</v>
      </c>
      <c r="D20" t="s">
        <v>50</v>
      </c>
      <c r="E20" t="s">
        <v>51</v>
      </c>
      <c r="F20" t="s">
        <v>52</v>
      </c>
      <c r="G20" t="s">
        <v>28</v>
      </c>
      <c r="H20" t="s">
        <v>53</v>
      </c>
      <c r="I20" t="s">
        <v>54</v>
      </c>
      <c r="J20" t="s">
        <v>31</v>
      </c>
      <c r="K20" t="s">
        <v>8</v>
      </c>
      <c r="L20" t="s">
        <v>10</v>
      </c>
      <c r="M20" t="s">
        <v>55</v>
      </c>
    </row>
    <row r="21" spans="2:13">
      <c r="B21" t="s">
        <v>23</v>
      </c>
      <c r="C21" t="s">
        <v>56</v>
      </c>
      <c r="D21" t="s">
        <v>50</v>
      </c>
      <c r="E21" t="s">
        <v>51</v>
      </c>
      <c r="F21" t="s">
        <v>52</v>
      </c>
      <c r="G21" t="s">
        <v>28</v>
      </c>
      <c r="H21" t="s">
        <v>54</v>
      </c>
      <c r="I21" t="s">
        <v>57</v>
      </c>
      <c r="J21" t="s">
        <v>31</v>
      </c>
      <c r="K21" t="s">
        <v>8</v>
      </c>
      <c r="L21" t="s">
        <v>10</v>
      </c>
      <c r="M21" t="s">
        <v>55</v>
      </c>
    </row>
    <row r="22" spans="2:13">
      <c r="B22" t="s">
        <v>23</v>
      </c>
      <c r="C22" t="s">
        <v>58</v>
      </c>
      <c r="D22" t="s">
        <v>10</v>
      </c>
      <c r="E22" t="s">
        <v>59</v>
      </c>
      <c r="F22" t="s">
        <v>52</v>
      </c>
      <c r="G22" t="s">
        <v>28</v>
      </c>
      <c r="H22" t="s">
        <v>54</v>
      </c>
      <c r="I22" t="s">
        <v>57</v>
      </c>
      <c r="J22" t="s">
        <v>31</v>
      </c>
      <c r="K22" t="s">
        <v>8</v>
      </c>
      <c r="L22" t="s">
        <v>10</v>
      </c>
      <c r="M22" t="s">
        <v>60</v>
      </c>
    </row>
    <row r="23" spans="2:13">
      <c r="B23" t="s">
        <v>23</v>
      </c>
      <c r="C23" t="s">
        <v>61</v>
      </c>
      <c r="D23" t="s">
        <v>10</v>
      </c>
      <c r="E23" t="s">
        <v>62</v>
      </c>
      <c r="F23" t="s">
        <v>52</v>
      </c>
      <c r="G23" t="s">
        <v>28</v>
      </c>
      <c r="H23" t="s">
        <v>54</v>
      </c>
      <c r="I23" t="s">
        <v>63</v>
      </c>
      <c r="J23" t="s">
        <v>64</v>
      </c>
      <c r="K23" t="s">
        <v>8</v>
      </c>
      <c r="L23" t="s">
        <v>10</v>
      </c>
      <c r="M23" t="s">
        <v>65</v>
      </c>
    </row>
    <row r="24" spans="2:13">
      <c r="B24" t="s">
        <v>23</v>
      </c>
      <c r="C24" t="s">
        <v>66</v>
      </c>
      <c r="D24" t="s">
        <v>67</v>
      </c>
      <c r="E24" t="s">
        <v>68</v>
      </c>
      <c r="F24" t="s">
        <v>52</v>
      </c>
      <c r="G24" t="s">
        <v>28</v>
      </c>
      <c r="H24" t="s">
        <v>69</v>
      </c>
      <c r="I24" t="s">
        <v>63</v>
      </c>
      <c r="J24" t="s">
        <v>31</v>
      </c>
      <c r="K24" t="s">
        <v>8</v>
      </c>
      <c r="L24" t="s">
        <v>10</v>
      </c>
      <c r="M24" t="s">
        <v>55</v>
      </c>
    </row>
    <row r="25" spans="2:13">
      <c r="B25" t="s">
        <v>23</v>
      </c>
      <c r="C25" t="s">
        <v>70</v>
      </c>
      <c r="D25" t="s">
        <v>10</v>
      </c>
      <c r="E25" t="s">
        <v>71</v>
      </c>
      <c r="F25" t="s">
        <v>52</v>
      </c>
      <c r="G25" t="s">
        <v>28</v>
      </c>
      <c r="H25" t="s">
        <v>54</v>
      </c>
      <c r="I25" t="s">
        <v>72</v>
      </c>
      <c r="J25" t="s">
        <v>73</v>
      </c>
      <c r="K25" t="s">
        <v>8</v>
      </c>
      <c r="L25" t="s">
        <v>10</v>
      </c>
      <c r="M25" t="s">
        <v>74</v>
      </c>
    </row>
    <row r="26" spans="2:13">
      <c r="B26" t="s">
        <v>23</v>
      </c>
      <c r="C26" t="s">
        <v>75</v>
      </c>
      <c r="D26" t="s">
        <v>10</v>
      </c>
      <c r="E26" t="s">
        <v>76</v>
      </c>
      <c r="F26" t="s">
        <v>52</v>
      </c>
      <c r="G26" t="s">
        <v>28</v>
      </c>
      <c r="H26" t="s">
        <v>57</v>
      </c>
      <c r="I26" t="s">
        <v>72</v>
      </c>
      <c r="J26" t="s">
        <v>64</v>
      </c>
      <c r="K26" t="s">
        <v>8</v>
      </c>
      <c r="L26" t="s">
        <v>10</v>
      </c>
      <c r="M26" t="s">
        <v>65</v>
      </c>
    </row>
    <row r="27" spans="2:13">
      <c r="B27" t="s">
        <v>23</v>
      </c>
      <c r="C27" t="s">
        <v>77</v>
      </c>
      <c r="D27" t="s">
        <v>10</v>
      </c>
      <c r="E27" t="s">
        <v>78</v>
      </c>
      <c r="F27" t="s">
        <v>52</v>
      </c>
      <c r="G27" t="s">
        <v>28</v>
      </c>
      <c r="H27" t="s">
        <v>63</v>
      </c>
      <c r="I27" t="s">
        <v>72</v>
      </c>
      <c r="J27" t="s">
        <v>31</v>
      </c>
      <c r="K27" t="s">
        <v>8</v>
      </c>
      <c r="L27" t="s">
        <v>10</v>
      </c>
      <c r="M27" t="s">
        <v>55</v>
      </c>
    </row>
    <row r="28" spans="2:13">
      <c r="B28" t="s">
        <v>23</v>
      </c>
      <c r="C28" t="s">
        <v>79</v>
      </c>
      <c r="D28" t="s">
        <v>10</v>
      </c>
      <c r="E28" t="s">
        <v>80</v>
      </c>
      <c r="F28" t="s">
        <v>52</v>
      </c>
      <c r="G28" t="s">
        <v>28</v>
      </c>
      <c r="H28" t="s">
        <v>72</v>
      </c>
      <c r="I28" t="s">
        <v>29</v>
      </c>
      <c r="J28" t="s">
        <v>31</v>
      </c>
      <c r="K28" t="s">
        <v>8</v>
      </c>
      <c r="L28" t="s">
        <v>10</v>
      </c>
      <c r="M28" t="s">
        <v>60</v>
      </c>
    </row>
    <row r="29" spans="2:13">
      <c r="B29" t="s">
        <v>23</v>
      </c>
      <c r="C29" t="s">
        <v>81</v>
      </c>
      <c r="D29" t="s">
        <v>10</v>
      </c>
      <c r="E29" t="s">
        <v>80</v>
      </c>
      <c r="F29" t="s">
        <v>52</v>
      </c>
      <c r="G29" t="s">
        <v>28</v>
      </c>
      <c r="H29" t="s">
        <v>29</v>
      </c>
      <c r="I29" t="s">
        <v>30</v>
      </c>
      <c r="J29" t="s">
        <v>31</v>
      </c>
      <c r="K29" t="s">
        <v>8</v>
      </c>
      <c r="L29" t="s">
        <v>10</v>
      </c>
      <c r="M29" t="s">
        <v>60</v>
      </c>
    </row>
    <row r="30" spans="2:13">
      <c r="B30" t="s">
        <v>23</v>
      </c>
      <c r="C30" t="s">
        <v>82</v>
      </c>
      <c r="D30" t="s">
        <v>83</v>
      </c>
      <c r="E30" t="s">
        <v>84</v>
      </c>
      <c r="F30" t="s">
        <v>52</v>
      </c>
      <c r="G30" t="s">
        <v>28</v>
      </c>
      <c r="H30" t="s">
        <v>29</v>
      </c>
      <c r="I30" t="s">
        <v>30</v>
      </c>
      <c r="J30" t="s">
        <v>31</v>
      </c>
      <c r="K30" t="s">
        <v>8</v>
      </c>
      <c r="L30" t="s">
        <v>10</v>
      </c>
      <c r="M30" t="s">
        <v>55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A25" sqref="A25:D28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18</v>
      </c>
      <c r="C1" s="3" t="s">
        <v>19</v>
      </c>
      <c r="D1" s="3" t="s">
        <v>22</v>
      </c>
      <c r="H1" t="s">
        <v>85</v>
      </c>
    </row>
    <row r="2" spans="1:11">
      <c r="A2">
        <v>1498535470</v>
      </c>
      <c r="B2" t="s">
        <v>29</v>
      </c>
      <c r="C2" t="s">
        <v>30</v>
      </c>
      <c r="D2" s="4">
        <v>1267</v>
      </c>
      <c r="E2">
        <v>633.5</v>
      </c>
      <c r="F2" s="7" t="s">
        <v>86</v>
      </c>
      <c r="G2">
        <f>D2-E2</f>
        <v>633.5</v>
      </c>
      <c r="H2" t="str">
        <f>$H$1&amp;F2</f>
        <v>，202207180931470067</v>
      </c>
      <c r="I2" t="e">
        <f>VLOOKUP(A2,HOP!A:U,21,0)</f>
        <v>#N/A</v>
      </c>
      <c r="J2">
        <v>7.18</v>
      </c>
      <c r="K2" t="s">
        <v>87</v>
      </c>
    </row>
    <row r="3" spans="1:10">
      <c r="A3">
        <v>1501693276</v>
      </c>
      <c r="B3" t="s">
        <v>29</v>
      </c>
      <c r="C3" t="s">
        <v>30</v>
      </c>
      <c r="D3" s="4">
        <v>686.6</v>
      </c>
      <c r="E3">
        <v>686.6</v>
      </c>
      <c r="F3" s="7" t="s">
        <v>88</v>
      </c>
      <c r="G3">
        <f t="shared" ref="G3:G16" si="0">D3-E3</f>
        <v>0</v>
      </c>
      <c r="H3" t="str">
        <f t="shared" ref="H3:H16" si="1">$H$1&amp;F3</f>
        <v>，202207161210490021</v>
      </c>
      <c r="I3" t="e">
        <f>VLOOKUP(A3,HOP!A:U,21,0)</f>
        <v>#N/A</v>
      </c>
      <c r="J3">
        <v>7.16</v>
      </c>
    </row>
    <row r="4" spans="1:10">
      <c r="A4">
        <v>1501905138</v>
      </c>
      <c r="B4" t="s">
        <v>29</v>
      </c>
      <c r="C4" t="s">
        <v>30</v>
      </c>
      <c r="D4" s="4">
        <v>378.5</v>
      </c>
      <c r="E4">
        <v>378.5</v>
      </c>
      <c r="F4" s="7" t="s">
        <v>89</v>
      </c>
      <c r="G4">
        <f t="shared" si="0"/>
        <v>0</v>
      </c>
      <c r="H4" t="str">
        <f t="shared" si="1"/>
        <v>，202207161635310021</v>
      </c>
      <c r="I4" t="e">
        <f>VLOOKUP(A4,HOP!A:U,21,0)</f>
        <v>#N/A</v>
      </c>
      <c r="J4">
        <v>7.16</v>
      </c>
    </row>
    <row r="5" spans="1:10">
      <c r="A5">
        <v>1502119719</v>
      </c>
      <c r="B5" t="s">
        <v>29</v>
      </c>
      <c r="C5" t="s">
        <v>30</v>
      </c>
      <c r="D5" s="4">
        <v>378.5</v>
      </c>
      <c r="E5">
        <v>378.5</v>
      </c>
      <c r="F5" s="7" t="s">
        <v>90</v>
      </c>
      <c r="G5">
        <f t="shared" si="0"/>
        <v>0</v>
      </c>
      <c r="H5" t="str">
        <f t="shared" si="1"/>
        <v>，202207162102270021</v>
      </c>
      <c r="I5" t="e">
        <f>VLOOKUP(A5,HOP!A:U,21,0)</f>
        <v>#N/A</v>
      </c>
      <c r="J5">
        <v>7.16</v>
      </c>
    </row>
    <row r="6" spans="1:9">
      <c r="A6">
        <v>1493967657</v>
      </c>
      <c r="B6" t="s">
        <v>53</v>
      </c>
      <c r="C6" t="s">
        <v>54</v>
      </c>
      <c r="D6" s="4">
        <v>160</v>
      </c>
      <c r="E6">
        <v>160</v>
      </c>
      <c r="F6">
        <v>2616054</v>
      </c>
      <c r="G6">
        <f t="shared" si="0"/>
        <v>0</v>
      </c>
      <c r="H6" t="str">
        <f t="shared" si="1"/>
        <v>，2616054</v>
      </c>
      <c r="I6" t="s">
        <v>91</v>
      </c>
    </row>
    <row r="7" spans="1:9">
      <c r="A7">
        <v>1493969475</v>
      </c>
      <c r="B7" t="s">
        <v>54</v>
      </c>
      <c r="C7" t="s">
        <v>57</v>
      </c>
      <c r="D7" s="4">
        <v>160</v>
      </c>
      <c r="E7">
        <v>160</v>
      </c>
      <c r="F7">
        <v>2616054</v>
      </c>
      <c r="G7">
        <f t="shared" si="0"/>
        <v>0</v>
      </c>
      <c r="H7" t="str">
        <f t="shared" si="1"/>
        <v>，2616054</v>
      </c>
      <c r="I7" t="s">
        <v>91</v>
      </c>
    </row>
    <row r="8" spans="1:9">
      <c r="A8" t="s">
        <v>58</v>
      </c>
      <c r="B8" t="s">
        <v>54</v>
      </c>
      <c r="C8" t="s">
        <v>57</v>
      </c>
      <c r="D8" s="4">
        <v>170</v>
      </c>
      <c r="E8" t="str">
        <f>VLOOKUP(A8,HOP!A:L,12,0)</f>
        <v>170.00</v>
      </c>
      <c r="F8" t="str">
        <f>VLOOKUP(A8,HOP!A:C,3,0)</f>
        <v>2617535</v>
      </c>
      <c r="G8">
        <f t="shared" si="0"/>
        <v>0</v>
      </c>
      <c r="H8" t="str">
        <f t="shared" si="1"/>
        <v>，2617535</v>
      </c>
      <c r="I8" t="str">
        <f>VLOOKUP(A8,HOP!A:U,21,0)</f>
        <v>直采</v>
      </c>
    </row>
    <row r="9" spans="1:9">
      <c r="A9" t="s">
        <v>61</v>
      </c>
      <c r="B9" t="s">
        <v>54</v>
      </c>
      <c r="C9" t="s">
        <v>63</v>
      </c>
      <c r="D9" s="4">
        <v>480</v>
      </c>
      <c r="E9" t="str">
        <f>VLOOKUP(A9,HOP!A:L,12,0)</f>
        <v>480.00</v>
      </c>
      <c r="F9" t="str">
        <f>VLOOKUP(A9,HOP!A:C,3,0)</f>
        <v>2617655</v>
      </c>
      <c r="G9">
        <f t="shared" si="0"/>
        <v>0</v>
      </c>
      <c r="H9" t="str">
        <f t="shared" si="1"/>
        <v>，2617655</v>
      </c>
      <c r="I9" t="str">
        <f>VLOOKUP(A9,HOP!A:U,21,0)</f>
        <v>直采</v>
      </c>
    </row>
    <row r="10" spans="1:9">
      <c r="A10" t="s">
        <v>66</v>
      </c>
      <c r="B10" t="s">
        <v>69</v>
      </c>
      <c r="C10" t="s">
        <v>63</v>
      </c>
      <c r="D10" s="4">
        <v>160</v>
      </c>
      <c r="E10" t="str">
        <f>VLOOKUP(A10,HOP!A:L,12,0)</f>
        <v>160.00</v>
      </c>
      <c r="F10" t="str">
        <f>VLOOKUP(A10,HOP!A:C,3,0)</f>
        <v>2620255</v>
      </c>
      <c r="G10">
        <f t="shared" si="0"/>
        <v>0</v>
      </c>
      <c r="H10" t="str">
        <f t="shared" si="1"/>
        <v>，2620255</v>
      </c>
      <c r="I10" t="str">
        <f>VLOOKUP(A10,HOP!A:U,21,0)</f>
        <v>直采</v>
      </c>
    </row>
    <row r="11" spans="1:9">
      <c r="A11" t="s">
        <v>70</v>
      </c>
      <c r="B11" t="s">
        <v>54</v>
      </c>
      <c r="C11" t="s">
        <v>72</v>
      </c>
      <c r="D11" s="4">
        <v>640</v>
      </c>
      <c r="E11" t="str">
        <f>VLOOKUP(A11,HOP!A:L,12,0)</f>
        <v>640.00</v>
      </c>
      <c r="F11" t="str">
        <f>VLOOKUP(A11,HOP!A:C,3,0)</f>
        <v>2615627</v>
      </c>
      <c r="G11">
        <f t="shared" si="0"/>
        <v>0</v>
      </c>
      <c r="H11" t="str">
        <f t="shared" si="1"/>
        <v>，2615627</v>
      </c>
      <c r="I11" t="str">
        <f>VLOOKUP(A11,HOP!A:U,21,0)</f>
        <v>直采</v>
      </c>
    </row>
    <row r="12" spans="1:10">
      <c r="A12">
        <v>1497362627</v>
      </c>
      <c r="B12" t="s">
        <v>57</v>
      </c>
      <c r="C12" t="s">
        <v>72</v>
      </c>
      <c r="D12" s="4">
        <v>480</v>
      </c>
      <c r="E12" t="e">
        <f>VLOOKUP(A12,HOP!A:L,12,0)</f>
        <v>#N/A</v>
      </c>
      <c r="F12">
        <v>2618873</v>
      </c>
      <c r="G12" t="e">
        <f t="shared" si="0"/>
        <v>#N/A</v>
      </c>
      <c r="H12" t="str">
        <f t="shared" si="1"/>
        <v>，2618873</v>
      </c>
      <c r="I12" t="s">
        <v>91</v>
      </c>
      <c r="J12" t="s">
        <v>92</v>
      </c>
    </row>
    <row r="13" spans="1:9">
      <c r="A13" t="s">
        <v>77</v>
      </c>
      <c r="B13" t="s">
        <v>63</v>
      </c>
      <c r="C13" t="s">
        <v>72</v>
      </c>
      <c r="D13" s="4">
        <v>160</v>
      </c>
      <c r="E13" t="str">
        <f>VLOOKUP(A13,HOP!A:L,12,0)</f>
        <v>160.00</v>
      </c>
      <c r="F13" t="str">
        <f>VLOOKUP(A13,HOP!A:C,3,0)</f>
        <v>2620782</v>
      </c>
      <c r="G13">
        <f t="shared" si="0"/>
        <v>0</v>
      </c>
      <c r="H13" t="str">
        <f t="shared" si="1"/>
        <v>，2620782</v>
      </c>
      <c r="I13" t="str">
        <f>VLOOKUP(A13,HOP!A:U,21,0)</f>
        <v>直采</v>
      </c>
    </row>
    <row r="14" spans="1:9">
      <c r="A14" t="s">
        <v>79</v>
      </c>
      <c r="B14" t="s">
        <v>72</v>
      </c>
      <c r="C14" t="s">
        <v>29</v>
      </c>
      <c r="D14" s="4">
        <v>170</v>
      </c>
      <c r="E14" t="str">
        <f>VLOOKUP(A14,HOP!A:L,12,0)</f>
        <v>170.00</v>
      </c>
      <c r="F14" t="str">
        <f>VLOOKUP(A14,HOP!A:C,3,0)</f>
        <v>2621911</v>
      </c>
      <c r="G14">
        <f t="shared" si="0"/>
        <v>0</v>
      </c>
      <c r="H14" t="str">
        <f t="shared" si="1"/>
        <v>，2621911</v>
      </c>
      <c r="I14" t="str">
        <f>VLOOKUP(A14,HOP!A:U,21,0)</f>
        <v>直采</v>
      </c>
    </row>
    <row r="15" spans="1:9">
      <c r="A15" t="s">
        <v>81</v>
      </c>
      <c r="B15" t="s">
        <v>29</v>
      </c>
      <c r="C15" t="s">
        <v>30</v>
      </c>
      <c r="D15" s="4">
        <v>170</v>
      </c>
      <c r="E15" t="str">
        <f>VLOOKUP(A15,HOP!A:L,12,0)</f>
        <v>170.00</v>
      </c>
      <c r="F15" t="str">
        <f>VLOOKUP(A15,HOP!A:C,3,0)</f>
        <v>2622912</v>
      </c>
      <c r="G15">
        <f t="shared" si="0"/>
        <v>0</v>
      </c>
      <c r="H15" t="str">
        <f t="shared" si="1"/>
        <v>，2622912</v>
      </c>
      <c r="I15" t="str">
        <f>VLOOKUP(A15,HOP!A:U,21,0)</f>
        <v>直采</v>
      </c>
    </row>
    <row r="16" spans="1:9">
      <c r="A16" t="s">
        <v>82</v>
      </c>
      <c r="B16" t="s">
        <v>29</v>
      </c>
      <c r="C16" t="s">
        <v>30</v>
      </c>
      <c r="D16" s="4">
        <v>160</v>
      </c>
      <c r="E16" t="str">
        <f>VLOOKUP(A16,HOP!A:L,12,0)</f>
        <v>160.00</v>
      </c>
      <c r="F16" t="str">
        <f>VLOOKUP(A16,HOP!A:C,3,0)</f>
        <v>2623543</v>
      </c>
      <c r="G16">
        <f t="shared" si="0"/>
        <v>0</v>
      </c>
      <c r="H16" t="str">
        <f t="shared" si="1"/>
        <v>，2623543</v>
      </c>
      <c r="I16" t="str">
        <f>VLOOKUP(A16,HOP!A:U,21,0)</f>
        <v>直采</v>
      </c>
    </row>
    <row r="18" spans="4:4">
      <c r="D18">
        <f>SUM(D2:D17)</f>
        <v>5620.6</v>
      </c>
    </row>
    <row r="19" spans="4:4">
      <c r="D19" s="5" t="s">
        <v>6</v>
      </c>
    </row>
    <row r="25" spans="1:4">
      <c r="A25" t="s">
        <v>93</v>
      </c>
      <c r="D25">
        <v>2430</v>
      </c>
    </row>
    <row r="26" spans="1:4">
      <c r="A26" t="s">
        <v>94</v>
      </c>
      <c r="D26">
        <v>2077.1</v>
      </c>
    </row>
    <row r="27" spans="1:4">
      <c r="A27" t="s">
        <v>95</v>
      </c>
      <c r="D27">
        <v>1113.5</v>
      </c>
    </row>
    <row r="28" spans="1:4">
      <c r="A28" t="s">
        <v>96</v>
      </c>
      <c r="D28">
        <f>SUM(D25:D27)</f>
        <v>5620.6</v>
      </c>
    </row>
  </sheetData>
  <autoFilter ref="A1:J1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C9" sqref="C9"/>
    </sheetView>
  </sheetViews>
  <sheetFormatPr defaultColWidth="8" defaultRowHeight="12.75"/>
  <cols>
    <col min="1" max="16383" width="8" style="1"/>
  </cols>
  <sheetData>
    <row r="1" s="1" customFormat="1" spans="1:21">
      <c r="A1" s="2" t="s">
        <v>97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18</v>
      </c>
      <c r="G1" s="2" t="s">
        <v>19</v>
      </c>
      <c r="H1" s="2" t="s">
        <v>102</v>
      </c>
      <c r="I1" s="2" t="s">
        <v>103</v>
      </c>
      <c r="J1" s="2" t="s">
        <v>104</v>
      </c>
      <c r="K1" s="2" t="s">
        <v>105</v>
      </c>
      <c r="L1" s="2" t="s">
        <v>106</v>
      </c>
      <c r="M1" s="2" t="s">
        <v>107</v>
      </c>
      <c r="N1" s="2" t="s">
        <v>108</v>
      </c>
      <c r="O1" s="2" t="s">
        <v>109</v>
      </c>
      <c r="P1" s="2" t="s">
        <v>110</v>
      </c>
      <c r="Q1" s="2" t="s">
        <v>111</v>
      </c>
      <c r="R1" s="2" t="s">
        <v>112</v>
      </c>
      <c r="S1" s="2" t="s">
        <v>113</v>
      </c>
      <c r="T1" s="2" t="s">
        <v>114</v>
      </c>
      <c r="U1" s="2" t="s">
        <v>115</v>
      </c>
    </row>
    <row r="2" s="1" customFormat="1" spans="1:21">
      <c r="A2" s="1" t="s">
        <v>82</v>
      </c>
      <c r="B2" s="1" t="s">
        <v>116</v>
      </c>
      <c r="C2" s="1" t="s">
        <v>117</v>
      </c>
      <c r="D2" s="1" t="s">
        <v>47</v>
      </c>
      <c r="E2" s="1" t="s">
        <v>84</v>
      </c>
      <c r="F2" s="1" t="s">
        <v>116</v>
      </c>
      <c r="G2" s="1" t="s">
        <v>118</v>
      </c>
      <c r="H2" s="1" t="s">
        <v>119</v>
      </c>
      <c r="I2" s="1" t="s">
        <v>55</v>
      </c>
      <c r="J2" s="1" t="s">
        <v>120</v>
      </c>
      <c r="K2" s="1" t="s">
        <v>55</v>
      </c>
      <c r="L2" s="1" t="s">
        <v>55</v>
      </c>
      <c r="M2" s="1" t="s">
        <v>121</v>
      </c>
      <c r="N2" s="1" t="s">
        <v>121</v>
      </c>
      <c r="O2" s="1" t="s">
        <v>7</v>
      </c>
      <c r="P2" s="1" t="s">
        <v>122</v>
      </c>
      <c r="Q2" s="1" t="s">
        <v>123</v>
      </c>
      <c r="R2" s="1" t="s">
        <v>124</v>
      </c>
      <c r="S2" s="1" t="s">
        <v>125</v>
      </c>
      <c r="T2" s="1" t="s">
        <v>126</v>
      </c>
      <c r="U2" s="1" t="s">
        <v>91</v>
      </c>
    </row>
    <row r="3" s="1" customFormat="1" spans="1:21">
      <c r="A3" s="1" t="s">
        <v>81</v>
      </c>
      <c r="B3" s="1" t="s">
        <v>116</v>
      </c>
      <c r="C3" s="1" t="s">
        <v>127</v>
      </c>
      <c r="D3" s="1" t="s">
        <v>47</v>
      </c>
      <c r="E3" s="1" t="s">
        <v>80</v>
      </c>
      <c r="F3" s="1" t="s">
        <v>116</v>
      </c>
      <c r="G3" s="1" t="s">
        <v>118</v>
      </c>
      <c r="H3" s="1" t="s">
        <v>119</v>
      </c>
      <c r="I3" s="1" t="s">
        <v>60</v>
      </c>
      <c r="J3" s="1" t="s">
        <v>120</v>
      </c>
      <c r="K3" s="1" t="s">
        <v>60</v>
      </c>
      <c r="L3" s="1" t="s">
        <v>60</v>
      </c>
      <c r="M3" s="1" t="s">
        <v>121</v>
      </c>
      <c r="N3" s="1" t="s">
        <v>121</v>
      </c>
      <c r="O3" s="1" t="s">
        <v>7</v>
      </c>
      <c r="P3" s="1" t="s">
        <v>122</v>
      </c>
      <c r="Q3" s="1" t="s">
        <v>123</v>
      </c>
      <c r="R3" s="1" t="s">
        <v>128</v>
      </c>
      <c r="S3" s="1" t="s">
        <v>125</v>
      </c>
      <c r="T3" s="1" t="s">
        <v>126</v>
      </c>
      <c r="U3" s="1" t="s">
        <v>91</v>
      </c>
    </row>
    <row r="4" s="1" customFormat="1" spans="1:21">
      <c r="A4" s="1" t="s">
        <v>79</v>
      </c>
      <c r="B4" s="1" t="s">
        <v>129</v>
      </c>
      <c r="C4" s="1" t="s">
        <v>130</v>
      </c>
      <c r="D4" s="1" t="s">
        <v>47</v>
      </c>
      <c r="E4" s="1" t="s">
        <v>80</v>
      </c>
      <c r="F4" s="1" t="s">
        <v>129</v>
      </c>
      <c r="G4" s="1" t="s">
        <v>116</v>
      </c>
      <c r="H4" s="1" t="s">
        <v>119</v>
      </c>
      <c r="I4" s="1" t="s">
        <v>60</v>
      </c>
      <c r="J4" s="1" t="s">
        <v>120</v>
      </c>
      <c r="K4" s="1" t="s">
        <v>60</v>
      </c>
      <c r="L4" s="1" t="s">
        <v>60</v>
      </c>
      <c r="M4" s="1" t="s">
        <v>121</v>
      </c>
      <c r="N4" s="1" t="s">
        <v>121</v>
      </c>
      <c r="O4" s="1" t="s">
        <v>7</v>
      </c>
      <c r="P4" s="1" t="s">
        <v>122</v>
      </c>
      <c r="Q4" s="1" t="s">
        <v>123</v>
      </c>
      <c r="R4" s="1" t="s">
        <v>131</v>
      </c>
      <c r="S4" s="1" t="s">
        <v>125</v>
      </c>
      <c r="T4" s="1" t="s">
        <v>126</v>
      </c>
      <c r="U4" s="1" t="s">
        <v>91</v>
      </c>
    </row>
    <row r="5" s="1" customFormat="1" spans="1:21">
      <c r="A5" s="1" t="s">
        <v>77</v>
      </c>
      <c r="B5" s="1" t="s">
        <v>132</v>
      </c>
      <c r="C5" s="1" t="s">
        <v>133</v>
      </c>
      <c r="D5" s="1" t="s">
        <v>47</v>
      </c>
      <c r="E5" s="1" t="s">
        <v>78</v>
      </c>
      <c r="F5" s="1" t="s">
        <v>132</v>
      </c>
      <c r="G5" s="1" t="s">
        <v>129</v>
      </c>
      <c r="H5" s="1" t="s">
        <v>119</v>
      </c>
      <c r="I5" s="1" t="s">
        <v>55</v>
      </c>
      <c r="J5" s="1" t="s">
        <v>120</v>
      </c>
      <c r="K5" s="1" t="s">
        <v>55</v>
      </c>
      <c r="L5" s="1" t="s">
        <v>55</v>
      </c>
      <c r="M5" s="1" t="s">
        <v>121</v>
      </c>
      <c r="N5" s="1" t="s">
        <v>121</v>
      </c>
      <c r="O5" s="1" t="s">
        <v>7</v>
      </c>
      <c r="P5" s="1" t="s">
        <v>122</v>
      </c>
      <c r="Q5" s="1" t="s">
        <v>123</v>
      </c>
      <c r="R5" s="1" t="s">
        <v>134</v>
      </c>
      <c r="S5" s="1" t="s">
        <v>125</v>
      </c>
      <c r="T5" s="1" t="s">
        <v>126</v>
      </c>
      <c r="U5" s="1" t="s">
        <v>91</v>
      </c>
    </row>
    <row r="6" s="1" customFormat="1" spans="1:21">
      <c r="A6" s="1" t="s">
        <v>66</v>
      </c>
      <c r="B6" s="1" t="s">
        <v>135</v>
      </c>
      <c r="C6" s="1" t="s">
        <v>136</v>
      </c>
      <c r="D6" s="1" t="s">
        <v>47</v>
      </c>
      <c r="E6" s="1" t="s">
        <v>68</v>
      </c>
      <c r="F6" s="1" t="s">
        <v>135</v>
      </c>
      <c r="G6" s="1" t="s">
        <v>132</v>
      </c>
      <c r="H6" s="1" t="s">
        <v>119</v>
      </c>
      <c r="I6" s="1" t="s">
        <v>55</v>
      </c>
      <c r="J6" s="1" t="s">
        <v>120</v>
      </c>
      <c r="K6" s="1" t="s">
        <v>55</v>
      </c>
      <c r="L6" s="1" t="s">
        <v>55</v>
      </c>
      <c r="M6" s="1" t="s">
        <v>121</v>
      </c>
      <c r="N6" s="1" t="s">
        <v>121</v>
      </c>
      <c r="O6" s="1" t="s">
        <v>7</v>
      </c>
      <c r="P6" s="1" t="s">
        <v>122</v>
      </c>
      <c r="Q6" s="1" t="s">
        <v>123</v>
      </c>
      <c r="R6" s="1" t="s">
        <v>137</v>
      </c>
      <c r="S6" s="1" t="s">
        <v>125</v>
      </c>
      <c r="T6" s="1" t="s">
        <v>126</v>
      </c>
      <c r="U6" s="1" t="s">
        <v>91</v>
      </c>
    </row>
    <row r="7" s="1" customFormat="1" spans="1:21">
      <c r="A7" s="1" t="s">
        <v>61</v>
      </c>
      <c r="B7" s="1" t="s">
        <v>138</v>
      </c>
      <c r="C7" s="1" t="s">
        <v>139</v>
      </c>
      <c r="D7" s="1" t="s">
        <v>47</v>
      </c>
      <c r="E7" s="1" t="s">
        <v>62</v>
      </c>
      <c r="F7" s="1" t="s">
        <v>138</v>
      </c>
      <c r="G7" s="1" t="s">
        <v>132</v>
      </c>
      <c r="H7" s="1" t="s">
        <v>119</v>
      </c>
      <c r="I7" s="1" t="s">
        <v>65</v>
      </c>
      <c r="J7" s="1" t="s">
        <v>120</v>
      </c>
      <c r="K7" s="1" t="s">
        <v>65</v>
      </c>
      <c r="L7" s="1" t="s">
        <v>65</v>
      </c>
      <c r="M7" s="1" t="s">
        <v>121</v>
      </c>
      <c r="N7" s="1" t="s">
        <v>121</v>
      </c>
      <c r="O7" s="1" t="s">
        <v>7</v>
      </c>
      <c r="P7" s="1" t="s">
        <v>122</v>
      </c>
      <c r="Q7" s="1" t="s">
        <v>123</v>
      </c>
      <c r="R7" s="1" t="s">
        <v>140</v>
      </c>
      <c r="S7" s="1" t="s">
        <v>125</v>
      </c>
      <c r="T7" s="1" t="s">
        <v>126</v>
      </c>
      <c r="U7" s="1" t="s">
        <v>91</v>
      </c>
    </row>
    <row r="8" s="1" customFormat="1" spans="1:21">
      <c r="A8" s="1" t="s">
        <v>58</v>
      </c>
      <c r="B8" s="1" t="s">
        <v>138</v>
      </c>
      <c r="C8" s="1" t="s">
        <v>141</v>
      </c>
      <c r="D8" s="1" t="s">
        <v>47</v>
      </c>
      <c r="E8" s="1" t="s">
        <v>59</v>
      </c>
      <c r="F8" s="1" t="s">
        <v>138</v>
      </c>
      <c r="G8" s="1" t="s">
        <v>142</v>
      </c>
      <c r="H8" s="1" t="s">
        <v>119</v>
      </c>
      <c r="I8" s="1" t="s">
        <v>60</v>
      </c>
      <c r="J8" s="1" t="s">
        <v>120</v>
      </c>
      <c r="K8" s="1" t="s">
        <v>60</v>
      </c>
      <c r="L8" s="1" t="s">
        <v>60</v>
      </c>
      <c r="M8" s="1" t="s">
        <v>121</v>
      </c>
      <c r="N8" s="1" t="s">
        <v>121</v>
      </c>
      <c r="O8" s="1" t="s">
        <v>7</v>
      </c>
      <c r="P8" s="1" t="s">
        <v>122</v>
      </c>
      <c r="Q8" s="1" t="s">
        <v>123</v>
      </c>
      <c r="R8" s="1" t="s">
        <v>143</v>
      </c>
      <c r="S8" s="1" t="s">
        <v>125</v>
      </c>
      <c r="T8" s="1" t="s">
        <v>126</v>
      </c>
      <c r="U8" s="1" t="s">
        <v>91</v>
      </c>
    </row>
    <row r="9" s="1" customFormat="1" spans="1:21">
      <c r="A9" s="1" t="s">
        <v>144</v>
      </c>
      <c r="B9" s="1" t="s">
        <v>145</v>
      </c>
      <c r="C9" s="1" t="s">
        <v>146</v>
      </c>
      <c r="D9" s="1" t="s">
        <v>47</v>
      </c>
      <c r="E9" s="1" t="s">
        <v>51</v>
      </c>
      <c r="F9" s="1" t="s">
        <v>147</v>
      </c>
      <c r="G9" s="1" t="s">
        <v>142</v>
      </c>
      <c r="H9" s="1" t="s">
        <v>119</v>
      </c>
      <c r="I9" s="1" t="s">
        <v>148</v>
      </c>
      <c r="J9" s="1" t="s">
        <v>120</v>
      </c>
      <c r="K9" s="1" t="s">
        <v>148</v>
      </c>
      <c r="L9" s="1" t="s">
        <v>148</v>
      </c>
      <c r="M9" s="1" t="s">
        <v>121</v>
      </c>
      <c r="N9" s="1" t="s">
        <v>121</v>
      </c>
      <c r="O9" s="1" t="s">
        <v>7</v>
      </c>
      <c r="P9" s="1" t="s">
        <v>122</v>
      </c>
      <c r="Q9" s="1" t="s">
        <v>123</v>
      </c>
      <c r="R9" s="1" t="s">
        <v>149</v>
      </c>
      <c r="S9" s="1" t="s">
        <v>125</v>
      </c>
      <c r="T9" s="1" t="s">
        <v>126</v>
      </c>
      <c r="U9" s="1" t="s">
        <v>91</v>
      </c>
    </row>
    <row r="10" s="1" customFormat="1" spans="1:21">
      <c r="A10" s="1" t="s">
        <v>70</v>
      </c>
      <c r="B10" s="1" t="s">
        <v>145</v>
      </c>
      <c r="C10" s="1" t="s">
        <v>150</v>
      </c>
      <c r="D10" s="1" t="s">
        <v>47</v>
      </c>
      <c r="E10" s="1" t="s">
        <v>71</v>
      </c>
      <c r="F10" s="1" t="s">
        <v>138</v>
      </c>
      <c r="G10" s="1" t="s">
        <v>129</v>
      </c>
      <c r="H10" s="1" t="s">
        <v>119</v>
      </c>
      <c r="I10" s="1" t="s">
        <v>74</v>
      </c>
      <c r="J10" s="1" t="s">
        <v>120</v>
      </c>
      <c r="K10" s="1" t="s">
        <v>74</v>
      </c>
      <c r="L10" s="1" t="s">
        <v>74</v>
      </c>
      <c r="M10" s="1" t="s">
        <v>121</v>
      </c>
      <c r="N10" s="1" t="s">
        <v>121</v>
      </c>
      <c r="O10" s="1" t="s">
        <v>7</v>
      </c>
      <c r="P10" s="1" t="s">
        <v>122</v>
      </c>
      <c r="Q10" s="1" t="s">
        <v>123</v>
      </c>
      <c r="R10" s="1" t="s">
        <v>151</v>
      </c>
      <c r="S10" s="1" t="s">
        <v>125</v>
      </c>
      <c r="T10" s="1" t="s">
        <v>126</v>
      </c>
      <c r="U10" s="1" t="s">
        <v>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2022-07-19T03:31:30Z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8D270ADAD8994403B20C22EEB47EAD54</vt:lpwstr>
  </property>
  <property fmtid="{D5CDD505-2E9C-101B-9397-08002B2CF9AE}" pid="3" name="KSOProductBuildVer">
    <vt:lpwstr>2052-11.1.0.11875</vt:lpwstr>
  </property>
</Properties>
</file>