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<sst xmlns="http://schemas.openxmlformats.org/spreadsheetml/2006/main" count="326" uniqueCount="121">
  <si>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</si>
  <si>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</si>
  <si>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</si>
  <si>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</si>
  <si>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</si>
  <si>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</si>
  <si>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</si>
  <si>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</si>
  <si>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</si>
  <si>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</si>
  <si>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</si>
  <si>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</si>
  <si>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</si>
  <si>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</si>
  <si>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</si>
  <si>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</si>
  <si>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</si>
  <si>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</si>
  <si>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</si>
  <si>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</si>
  <si>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</si>
  <si>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</si>
  <si>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</si>
  <si>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</si>
  <si>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</si>
  <si>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18266166260	</t>
  </si>
  <si>
    <t>Ctrip</t>
  </si>
  <si>
    <t>正常</t>
  </si>
  <si>
    <t>[保定]城市便捷酒店(保定火车站店)(77367780)</t>
  </si>
  <si>
    <t>特惠大床房&lt;双人入住&gt;&lt;内宾&gt;&lt;预付&gt;&lt;双早&gt;</t>
  </si>
  <si>
    <t>CNY</t>
  </si>
  <si>
    <t>韩林</t>
  </si>
  <si>
    <t>CA11323220719CNY</t>
  </si>
  <si>
    <t>未提现</t>
  </si>
  <si>
    <t>携程开票</t>
  </si>
  <si>
    <t xml:space="preserve">	</t>
  </si>
  <si>
    <t xml:space="preserve">18363414564	</t>
  </si>
  <si>
    <t>[苏州]苏州高铁北站相城大道亚朵酒店(50196363)</t>
  </si>
  <si>
    <t>高级大床房&lt;双人入住&gt;&lt;内宾&gt;&lt;预付&gt;&lt;单早&gt;</t>
  </si>
  <si>
    <t>刘琛</t>
  </si>
  <si>
    <t>取消</t>
  </si>
  <si>
    <t xml:space="preserve">18395774403	</t>
  </si>
  <si>
    <t>[恩施市]城市便捷酒店(恩施航空路店)(78097734)</t>
  </si>
  <si>
    <t>李渝</t>
  </si>
  <si>
    <t xml:space="preserve">18396634317	</t>
  </si>
  <si>
    <t>[济南]城市便捷酒店(济南火车站店)(71582100)</t>
  </si>
  <si>
    <t>大床房&lt;双人入住&gt;&lt;内宾&gt;&lt;预付&gt;&lt;无早&gt;</t>
  </si>
  <si>
    <t>高洁</t>
  </si>
  <si>
    <t xml:space="preserve">18397414538	</t>
  </si>
  <si>
    <t>[河池]精途酒店(河池宜州市政中心广场店)(71590010)</t>
  </si>
  <si>
    <t>特惠大床房&lt;双人入住&gt;&lt;内宾&gt;&lt;预付&gt;&lt;无早&gt;</t>
  </si>
  <si>
    <t>蒙俊华</t>
  </si>
  <si>
    <t xml:space="preserve">18397497223	</t>
  </si>
  <si>
    <t>[南京]南京夫子庙亚朵酒店(50197042)</t>
  </si>
  <si>
    <t>杨珂</t>
  </si>
  <si>
    <t xml:space="preserve">18403030271	</t>
  </si>
  <si>
    <t>[中山]城市便捷连锁酒店(中山小榄新都汇体育馆店)(71584856)</t>
  </si>
  <si>
    <t>孔姻</t>
  </si>
  <si>
    <t xml:space="preserve">18406422546	</t>
  </si>
  <si>
    <t>[钦州]城市便捷酒店(钦州汽车南站店)(72816319)</t>
  </si>
  <si>
    <t>杨祖俊</t>
  </si>
  <si>
    <t>，</t>
  </si>
  <si>
    <t>A220719100108481</t>
  </si>
  <si>
    <t>CNY / HKD 当前参考汇率: 1.161140736</t>
  </si>
  <si>
    <t>总计： 1004.34 CNY/
1166.18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</si>
  <si>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</si>
  <si>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</si>
  <si>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</si>
  <si>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</si>
  <si>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</si>
  <si>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</si>
  <si>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</si>
  <si>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</si>
  <si>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</si>
  <si>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</si>
  <si>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</si>
  <si>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</si>
  <si>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</si>
  <si>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</si>
  <si>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</si>
  <si>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</si>
  <si>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</si>
  <si>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</si>
  <si>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2022-07-15</t>
  </si>
  <si>
    <t>2622519</t>
  </si>
  <si>
    <t>城市便捷酒店(钦州汽车南站店)</t>
  </si>
  <si>
    <t>2022-07-16</t>
  </si>
  <si>
    <t>退房日月结</t>
  </si>
  <si>
    <t>0.00</t>
  </si>
  <si>
    <t>RMB</t>
  </si>
  <si>
    <t>0</t>
  </si>
  <si>
    <t>携程汇智国内直连</t>
  </si>
  <si>
    <t>1861</t>
  </si>
  <si>
    <t>2022-07-15 20:35:36</t>
  </si>
  <si>
    <t>否</t>
  </si>
  <si>
    <t>汇智国际旅游发展有限公司</t>
  </si>
  <si>
    <t>直连</t>
  </si>
  <si>
    <t>2621963</t>
  </si>
  <si>
    <t>城市便捷连锁酒店(中山小榄新都汇体育馆店)</t>
  </si>
  <si>
    <t>143.82</t>
  </si>
  <si>
    <t>2022-07-15 11:40:51</t>
  </si>
  <si>
    <t>2022-07-14</t>
  </si>
  <si>
    <t>2621525</t>
  </si>
  <si>
    <t>南京夫子庙亚朵酒店</t>
  </si>
  <si>
    <t>345.42</t>
  </si>
  <si>
    <t>2022-07-14 23:08:18</t>
  </si>
  <si>
    <t>2621517</t>
  </si>
  <si>
    <t>精途酒店(河池宜州市政中心广场店)</t>
  </si>
  <si>
    <t>2022-07-14 22:54:09</t>
  </si>
  <si>
    <t>2621400</t>
  </si>
  <si>
    <t>城市便捷酒店(济南火车站店)</t>
  </si>
  <si>
    <t>191.76</t>
  </si>
  <si>
    <t>2022-07-14 20:54:38</t>
  </si>
  <si>
    <t>2621247</t>
  </si>
  <si>
    <t>城市便捷酒店(恩施航空路店)</t>
  </si>
  <si>
    <t>179.52</t>
  </si>
  <si>
    <t>2022-07-14 18:34:14</t>
  </si>
  <si>
    <t>2022-07-02</t>
  </si>
  <si>
    <t>2609397</t>
  </si>
  <si>
    <t>城市便捷酒店(保定火车站店)</t>
  </si>
  <si>
    <t>2022-07-02 19:03:04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</si>
</sst>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44757</v>
      </c>
      <c r="G2" s="6">
        <v>44758</v>
      </c>
      <c r="H2" s="4">
        <v>1</v>
      </c>
      <c r="I2" s="4">
        <v>1</v>
      </c>
      <c r="J2" s="4">
        <v>1</v>
      </c>
      <c r="K2" s="4" t="s">
        <v>30</v>
      </c>
      <c r="L2" s="4">
        <v>149.2</v>
      </c>
      <c r="M2" s="4">
        <v>149.2</v>
      </c>
      <c r="N2" s="4" t="s">
        <v>31</v>
      </c>
      <c r="O2" s="4" t="s">
        <v>32</v>
      </c>
      <c r="P2" s="4" t="s">
        <v>33</v>
      </c>
      <c r="Q2" s="4">
        <v>0</v>
      </c>
      <c r="R2" s="7">
        <v>44744</v>
      </c>
      <c r="S2" s="6">
        <v>44761</v>
      </c>
      <c r="T2" s="4" t="s">
        <v>34</v>
      </c>
      <c r="U2" s="4">
        <v>149.2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44753</v>
      </c>
      <c r="G3" s="6">
        <v>44758</v>
      </c>
      <c r="H3" s="4">
        <v>1</v>
      </c>
      <c r="I3" s="4">
        <v>5</v>
      </c>
      <c r="J3" s="4">
        <v>5</v>
      </c>
      <c r="K3" s="4" t="s">
        <v>30</v>
      </c>
      <c r="L3" s="4">
        <v>1938.2</v>
      </c>
      <c r="M3" s="4">
        <v>1938.2</v>
      </c>
      <c r="N3" s="4" t="s">
        <v>39</v>
      </c>
      <c r="O3" s="4" t="s">
        <v>32</v>
      </c>
      <c r="P3" s="4" t="s">
        <v>33</v>
      </c>
      <c r="Q3" s="4">
        <v>0</v>
      </c>
      <c r="R3" s="7">
        <v>44753</v>
      </c>
      <c r="S3" s="6">
        <v>44761</v>
      </c>
      <c r="T3" s="4" t="s">
        <v>34</v>
      </c>
      <c r="U3" s="4">
        <v>1938.2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40</v>
      </c>
      <c r="D4" s="4" t="s">
        <v>37</v>
      </c>
      <c r="E4" s="4" t="s">
        <v>38</v>
      </c>
      <c r="F4" s="6">
        <v>44753</v>
      </c>
      <c r="G4" s="6">
        <v>44758</v>
      </c>
      <c r="H4" s="4">
        <v>1</v>
      </c>
      <c r="I4" s="4">
        <v>5</v>
      </c>
      <c r="J4" s="4">
        <v>5</v>
      </c>
      <c r="K4" s="4" t="s">
        <v>30</v>
      </c>
      <c r="L4" s="4">
        <v>-1938.2</v>
      </c>
      <c r="M4" s="4">
        <v>-1938.2</v>
      </c>
      <c r="N4" s="4" t="s">
        <v>39</v>
      </c>
      <c r="O4" s="4" t="s">
        <v>32</v>
      </c>
      <c r="P4" s="4" t="s">
        <v>33</v>
      </c>
      <c r="Q4" s="4">
        <v>0</v>
      </c>
      <c r="R4" s="7">
        <v>44753</v>
      </c>
      <c r="S4" s="6">
        <v>44761</v>
      </c>
      <c r="T4" s="4" t="s">
        <v>34</v>
      </c>
      <c r="U4" s="4">
        <v>-1938.2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25</v>
      </c>
      <c r="B5" s="4" t="s">
        <v>26</v>
      </c>
      <c r="C5" s="4" t="s">
        <v>40</v>
      </c>
      <c r="D5" s="4" t="s">
        <v>28</v>
      </c>
      <c r="E5" s="4" t="s">
        <v>29</v>
      </c>
      <c r="F5" s="6">
        <v>44757</v>
      </c>
      <c r="G5" s="6">
        <v>44758</v>
      </c>
      <c r="H5" s="4">
        <v>1</v>
      </c>
      <c r="I5" s="4">
        <v>1</v>
      </c>
      <c r="J5" s="4">
        <v>1</v>
      </c>
      <c r="K5" s="4" t="s">
        <v>30</v>
      </c>
      <c r="L5" s="4">
        <v>-149.2</v>
      </c>
      <c r="M5" s="4">
        <v>-149.2</v>
      </c>
      <c r="N5" s="4" t="s">
        <v>31</v>
      </c>
      <c r="O5" s="4" t="s">
        <v>32</v>
      </c>
      <c r="P5" s="4" t="s">
        <v>33</v>
      </c>
      <c r="Q5" s="4">
        <v>0</v>
      </c>
      <c r="R5" s="7">
        <v>44744</v>
      </c>
      <c r="S5" s="6">
        <v>44761</v>
      </c>
      <c r="T5" s="4" t="s">
        <v>34</v>
      </c>
      <c r="U5" s="4">
        <v>-149.2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41</v>
      </c>
      <c r="B6" s="4" t="s">
        <v>26</v>
      </c>
      <c r="C6" s="4" t="s">
        <v>27</v>
      </c>
      <c r="D6" s="4" t="s">
        <v>42</v>
      </c>
      <c r="E6" s="4" t="s">
        <v>29</v>
      </c>
      <c r="F6" s="6">
        <v>44757</v>
      </c>
      <c r="G6" s="6">
        <v>44758</v>
      </c>
      <c r="H6" s="4">
        <v>1</v>
      </c>
      <c r="I6" s="4">
        <v>1</v>
      </c>
      <c r="J6" s="4">
        <v>1</v>
      </c>
      <c r="K6" s="4" t="s">
        <v>30</v>
      </c>
      <c r="L6" s="4">
        <v>179.52</v>
      </c>
      <c r="M6" s="4">
        <v>179.52</v>
      </c>
      <c r="N6" s="4" t="s">
        <v>43</v>
      </c>
      <c r="O6" s="4" t="s">
        <v>32</v>
      </c>
      <c r="P6" s="4" t="s">
        <v>33</v>
      </c>
      <c r="Q6" s="4">
        <v>0</v>
      </c>
      <c r="R6" s="7">
        <v>44756</v>
      </c>
      <c r="S6" s="6">
        <v>44761</v>
      </c>
      <c r="T6" s="4" t="s">
        <v>34</v>
      </c>
      <c r="U6" s="4">
        <v>179.52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44</v>
      </c>
      <c r="B7" s="4" t="s">
        <v>26</v>
      </c>
      <c r="C7" s="4" t="s">
        <v>27</v>
      </c>
      <c r="D7" s="4" t="s">
        <v>45</v>
      </c>
      <c r="E7" s="4" t="s">
        <v>46</v>
      </c>
      <c r="F7" s="6">
        <v>44757</v>
      </c>
      <c r="G7" s="6">
        <v>44758</v>
      </c>
      <c r="H7" s="4">
        <v>1</v>
      </c>
      <c r="I7" s="4">
        <v>1</v>
      </c>
      <c r="J7" s="4">
        <v>1</v>
      </c>
      <c r="K7" s="4" t="s">
        <v>30</v>
      </c>
      <c r="L7" s="4">
        <v>191.76</v>
      </c>
      <c r="M7" s="4">
        <v>191.76</v>
      </c>
      <c r="N7" s="4" t="s">
        <v>47</v>
      </c>
      <c r="O7" s="4" t="s">
        <v>32</v>
      </c>
      <c r="P7" s="4" t="s">
        <v>33</v>
      </c>
      <c r="Q7" s="4">
        <v>0</v>
      </c>
      <c r="R7" s="7">
        <v>44756</v>
      </c>
      <c r="S7" s="6">
        <v>44761</v>
      </c>
      <c r="T7" s="4" t="s">
        <v>34</v>
      </c>
      <c r="U7" s="4">
        <v>191.76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48</v>
      </c>
      <c r="B8" s="4" t="s">
        <v>26</v>
      </c>
      <c r="C8" s="4" t="s">
        <v>27</v>
      </c>
      <c r="D8" s="4" t="s">
        <v>49</v>
      </c>
      <c r="E8" s="4" t="s">
        <v>50</v>
      </c>
      <c r="F8" s="6">
        <v>44757</v>
      </c>
      <c r="G8" s="6">
        <v>44758</v>
      </c>
      <c r="H8" s="4">
        <v>1</v>
      </c>
      <c r="I8" s="4">
        <v>1</v>
      </c>
      <c r="J8" s="4">
        <v>1</v>
      </c>
      <c r="K8" s="4" t="s">
        <v>30</v>
      </c>
      <c r="L8" s="4">
        <v>143.82</v>
      </c>
      <c r="M8" s="4">
        <v>143.82</v>
      </c>
      <c r="N8" s="4" t="s">
        <v>51</v>
      </c>
      <c r="O8" s="4" t="s">
        <v>32</v>
      </c>
      <c r="P8" s="4" t="s">
        <v>33</v>
      </c>
      <c r="Q8" s="4">
        <v>0</v>
      </c>
      <c r="R8" s="7">
        <v>44756</v>
      </c>
      <c r="S8" s="6">
        <v>44761</v>
      </c>
      <c r="T8" s="4" t="s">
        <v>34</v>
      </c>
      <c r="U8" s="4">
        <v>143.82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52</v>
      </c>
      <c r="B9" s="4" t="s">
        <v>26</v>
      </c>
      <c r="C9" s="4" t="s">
        <v>27</v>
      </c>
      <c r="D9" s="4" t="s">
        <v>53</v>
      </c>
      <c r="E9" s="4" t="s">
        <v>38</v>
      </c>
      <c r="F9" s="6">
        <v>44757</v>
      </c>
      <c r="G9" s="6">
        <v>44758</v>
      </c>
      <c r="H9" s="4">
        <v>1</v>
      </c>
      <c r="I9" s="4">
        <v>1</v>
      </c>
      <c r="J9" s="4">
        <v>1</v>
      </c>
      <c r="K9" s="4" t="s">
        <v>30</v>
      </c>
      <c r="L9" s="4">
        <v>345.42</v>
      </c>
      <c r="M9" s="4">
        <v>345.42</v>
      </c>
      <c r="N9" s="4" t="s">
        <v>54</v>
      </c>
      <c r="O9" s="4" t="s">
        <v>32</v>
      </c>
      <c r="P9" s="4" t="s">
        <v>33</v>
      </c>
      <c r="Q9" s="4">
        <v>0</v>
      </c>
      <c r="R9" s="7">
        <v>44756</v>
      </c>
      <c r="S9" s="6">
        <v>44761</v>
      </c>
      <c r="T9" s="4" t="s">
        <v>34</v>
      </c>
      <c r="U9" s="4">
        <v>345.42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55</v>
      </c>
      <c r="B10" s="4" t="s">
        <v>26</v>
      </c>
      <c r="C10" s="4" t="s">
        <v>27</v>
      </c>
      <c r="D10" s="4" t="s">
        <v>56</v>
      </c>
      <c r="E10" s="4" t="s">
        <v>50</v>
      </c>
      <c r="F10" s="6">
        <v>44757</v>
      </c>
      <c r="G10" s="6">
        <v>44758</v>
      </c>
      <c r="H10" s="4">
        <v>1</v>
      </c>
      <c r="I10" s="4">
        <v>1</v>
      </c>
      <c r="J10" s="4">
        <v>1</v>
      </c>
      <c r="K10" s="4" t="s">
        <v>30</v>
      </c>
      <c r="L10" s="4">
        <v>143.82</v>
      </c>
      <c r="M10" s="4">
        <v>143.82</v>
      </c>
      <c r="N10" s="4" t="s">
        <v>57</v>
      </c>
      <c r="O10" s="4" t="s">
        <v>32</v>
      </c>
      <c r="P10" s="4" t="s">
        <v>33</v>
      </c>
      <c r="Q10" s="4">
        <v>0</v>
      </c>
      <c r="R10" s="7">
        <v>44757</v>
      </c>
      <c r="S10" s="6">
        <v>44761</v>
      </c>
      <c r="T10" s="4" t="s">
        <v>34</v>
      </c>
      <c r="U10" s="4">
        <v>143.82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58</v>
      </c>
      <c r="B11" s="4" t="s">
        <v>26</v>
      </c>
      <c r="C11" s="4" t="s">
        <v>27</v>
      </c>
      <c r="D11" s="4" t="s">
        <v>59</v>
      </c>
      <c r="E11" s="4" t="s">
        <v>50</v>
      </c>
      <c r="F11" s="6">
        <v>44757</v>
      </c>
      <c r="G11" s="6">
        <v>44758</v>
      </c>
      <c r="H11" s="4">
        <v>1</v>
      </c>
      <c r="I11" s="4">
        <v>1</v>
      </c>
      <c r="J11" s="4">
        <v>1</v>
      </c>
      <c r="K11" s="4" t="s">
        <v>30</v>
      </c>
      <c r="L11" s="4">
        <v>142.8</v>
      </c>
      <c r="M11" s="4">
        <v>142.8</v>
      </c>
      <c r="N11" s="4" t="s">
        <v>60</v>
      </c>
      <c r="O11" s="4" t="s">
        <v>32</v>
      </c>
      <c r="P11" s="4" t="s">
        <v>33</v>
      </c>
      <c r="Q11" s="4">
        <v>0</v>
      </c>
      <c r="R11" s="7">
        <v>44757</v>
      </c>
      <c r="S11" s="6">
        <v>44761</v>
      </c>
      <c r="T11" s="4" t="s">
        <v>34</v>
      </c>
      <c r="U11" s="4">
        <v>142.8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58</v>
      </c>
      <c r="B12" s="4" t="s">
        <v>26</v>
      </c>
      <c r="C12" s="4" t="s">
        <v>40</v>
      </c>
      <c r="D12" s="4" t="s">
        <v>59</v>
      </c>
      <c r="E12" s="4" t="s">
        <v>50</v>
      </c>
      <c r="F12" s="6">
        <v>44757</v>
      </c>
      <c r="G12" s="6">
        <v>44758</v>
      </c>
      <c r="H12" s="4">
        <v>1</v>
      </c>
      <c r="I12" s="4">
        <v>1</v>
      </c>
      <c r="J12" s="4">
        <v>1</v>
      </c>
      <c r="K12" s="4" t="s">
        <v>30</v>
      </c>
      <c r="L12" s="4">
        <v>-142.8</v>
      </c>
      <c r="M12" s="4">
        <v>-142.8</v>
      </c>
      <c r="N12" s="4" t="s">
        <v>60</v>
      </c>
      <c r="O12" s="4" t="s">
        <v>32</v>
      </c>
      <c r="P12" s="4" t="s">
        <v>33</v>
      </c>
      <c r="Q12" s="4">
        <v>0</v>
      </c>
      <c r="R12" s="7">
        <v>44757</v>
      </c>
      <c r="S12" s="6">
        <v>44761</v>
      </c>
      <c r="T12" s="4" t="s">
        <v>34</v>
      </c>
      <c r="U12" s="4">
        <v>-142.8</v>
      </c>
      <c r="V12" s="4">
        <v>0</v>
      </c>
      <c r="W12" s="4">
        <v>0</v>
      </c>
      <c r="X12" s="4" t="s">
        <v>35</v>
      </c>
      <c r="Y1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hidden="1" spans="1:9">
      <c r="A2" s="5">
        <v>18266166260</v>
      </c>
      <c r="B2" s="6">
        <v>44757</v>
      </c>
      <c r="C2" s="6">
        <v>44758</v>
      </c>
      <c r="D2" s="4">
        <v>0</v>
      </c>
      <c r="E2" s="4" t="str">
        <f>VLOOKUP(A2,HOP!A:L,12,0)</f>
        <v>0.00</v>
      </c>
      <c r="F2" s="4" t="str">
        <f>VLOOKUP(A2,HOP!A:C,3,0)</f>
        <v>2609397</v>
      </c>
      <c r="G2" s="4">
        <f>D2-E2</f>
        <v>0</v>
      </c>
      <c r="H2" s="4" t="str">
        <f>$H$1&amp;F2</f>
        <v>，2609397</v>
      </c>
      <c r="I2" s="4" t="str">
        <f>VLOOKUP(A2,HOP!A:U,21,0)</f>
        <v>直连</v>
      </c>
    </row>
    <row r="3" s="4" customFormat="1" hidden="1" spans="1:9">
      <c r="A3" s="5">
        <v>18363414564</v>
      </c>
      <c r="B3" s="6">
        <v>44753</v>
      </c>
      <c r="C3" s="6">
        <v>44758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9" si="0">D3-E3</f>
        <v>#N/A</v>
      </c>
      <c r="H3" s="4" t="e">
        <f t="shared" ref="H3:H9" si="1">$H$1&amp;F3</f>
        <v>#N/A</v>
      </c>
      <c r="I3" s="4" t="e">
        <f>VLOOKUP(A3,HOP!A:U,21,0)</f>
        <v>#N/A</v>
      </c>
    </row>
    <row r="4" s="4" customFormat="1" spans="1:9">
      <c r="A4" s="5">
        <v>18395774403</v>
      </c>
      <c r="B4" s="6">
        <v>44757</v>
      </c>
      <c r="C4" s="6">
        <v>44758</v>
      </c>
      <c r="D4" s="4">
        <v>179.52</v>
      </c>
      <c r="E4" s="4" t="str">
        <f>VLOOKUP(A4,HOP!A:L,12,0)</f>
        <v>179.52</v>
      </c>
      <c r="F4" s="4" t="str">
        <f>VLOOKUP(A4,HOP!A:C,3,0)</f>
        <v>2621247</v>
      </c>
      <c r="G4" s="4">
        <f t="shared" si="0"/>
        <v>0</v>
      </c>
      <c r="H4" s="4" t="str">
        <f t="shared" si="1"/>
        <v>，2621247</v>
      </c>
      <c r="I4" s="4" t="str">
        <f>VLOOKUP(A4,HOP!A:U,21,0)</f>
        <v>直连</v>
      </c>
    </row>
    <row r="5" s="4" customFormat="1" spans="1:9">
      <c r="A5" s="5">
        <v>18396634317</v>
      </c>
      <c r="B5" s="6">
        <v>44757</v>
      </c>
      <c r="C5" s="6">
        <v>44758</v>
      </c>
      <c r="D5" s="4">
        <v>191.76</v>
      </c>
      <c r="E5" s="4" t="str">
        <f>VLOOKUP(A5,HOP!A:L,12,0)</f>
        <v>191.76</v>
      </c>
      <c r="F5" s="4" t="str">
        <f>VLOOKUP(A5,HOP!A:C,3,0)</f>
        <v>2621400</v>
      </c>
      <c r="G5" s="4">
        <f t="shared" si="0"/>
        <v>0</v>
      </c>
      <c r="H5" s="4" t="str">
        <f t="shared" si="1"/>
        <v>，2621400</v>
      </c>
      <c r="I5" s="4" t="str">
        <f>VLOOKUP(A5,HOP!A:U,21,0)</f>
        <v>直连</v>
      </c>
    </row>
    <row r="6" s="4" customFormat="1" spans="1:9">
      <c r="A6" s="5">
        <v>18397414538</v>
      </c>
      <c r="B6" s="6">
        <v>44757</v>
      </c>
      <c r="C6" s="6">
        <v>44758</v>
      </c>
      <c r="D6" s="4">
        <v>143.82</v>
      </c>
      <c r="E6" s="4" t="str">
        <f>VLOOKUP(A6,HOP!A:L,12,0)</f>
        <v>143.82</v>
      </c>
      <c r="F6" s="4" t="str">
        <f>VLOOKUP(A6,HOP!A:C,3,0)</f>
        <v>2621517</v>
      </c>
      <c r="G6" s="4">
        <f t="shared" si="0"/>
        <v>0</v>
      </c>
      <c r="H6" s="4" t="str">
        <f t="shared" si="1"/>
        <v>，2621517</v>
      </c>
      <c r="I6" s="4" t="str">
        <f>VLOOKUP(A6,HOP!A:U,21,0)</f>
        <v>直连</v>
      </c>
    </row>
    <row r="7" s="4" customFormat="1" spans="1:9">
      <c r="A7" s="5">
        <v>18397497223</v>
      </c>
      <c r="B7" s="6">
        <v>44757</v>
      </c>
      <c r="C7" s="6">
        <v>44758</v>
      </c>
      <c r="D7" s="4">
        <v>345.42</v>
      </c>
      <c r="E7" s="4" t="str">
        <f>VLOOKUP(A7,HOP!A:L,12,0)</f>
        <v>345.42</v>
      </c>
      <c r="F7" s="4" t="str">
        <f>VLOOKUP(A7,HOP!A:C,3,0)</f>
        <v>2621525</v>
      </c>
      <c r="G7" s="4">
        <f t="shared" si="0"/>
        <v>0</v>
      </c>
      <c r="H7" s="4" t="str">
        <f t="shared" si="1"/>
        <v>，2621525</v>
      </c>
      <c r="I7" s="4" t="str">
        <f>VLOOKUP(A7,HOP!A:U,21,0)</f>
        <v>直连</v>
      </c>
    </row>
    <row r="8" s="4" customFormat="1" spans="1:9">
      <c r="A8" s="5">
        <v>18403030271</v>
      </c>
      <c r="B8" s="6">
        <v>44757</v>
      </c>
      <c r="C8" s="6">
        <v>44758</v>
      </c>
      <c r="D8" s="4">
        <v>143.82</v>
      </c>
      <c r="E8" s="4" t="str">
        <f>VLOOKUP(A8,HOP!A:L,12,0)</f>
        <v>143.82</v>
      </c>
      <c r="F8" s="4" t="str">
        <f>VLOOKUP(A8,HOP!A:C,3,0)</f>
        <v>2621963</v>
      </c>
      <c r="G8" s="4">
        <f t="shared" si="0"/>
        <v>0</v>
      </c>
      <c r="H8" s="4" t="str">
        <f t="shared" si="1"/>
        <v>，2621963</v>
      </c>
      <c r="I8" s="4" t="str">
        <f>VLOOKUP(A8,HOP!A:U,21,0)</f>
        <v>直连</v>
      </c>
    </row>
    <row r="9" s="4" customFormat="1" hidden="1" spans="1:9">
      <c r="A9" s="5">
        <v>18406422546</v>
      </c>
      <c r="B9" s="6">
        <v>44757</v>
      </c>
      <c r="C9" s="6">
        <v>44758</v>
      </c>
      <c r="D9" s="4">
        <v>0</v>
      </c>
      <c r="E9" s="4" t="str">
        <f>VLOOKUP(A9,HOP!A:L,12,0)</f>
        <v>0.00</v>
      </c>
      <c r="F9" s="4" t="str">
        <f>VLOOKUP(A9,HOP!A:C,3,0)</f>
        <v>2622519</v>
      </c>
      <c r="G9" s="4">
        <f t="shared" si="0"/>
        <v>0</v>
      </c>
      <c r="H9" s="4" t="str">
        <f t="shared" si="1"/>
        <v>，2622519</v>
      </c>
      <c r="I9" s="4" t="str">
        <f>VLOOKUP(A9,HOP!A:U,21,0)</f>
        <v>直连</v>
      </c>
    </row>
    <row r="11" spans="4:4">
      <c r="D11" s="4">
        <f>SUM(D2:D10)</f>
        <v>1004.34</v>
      </c>
    </row>
    <row r="15" spans="1:1">
      <c r="A15" s="4" t="s">
        <v>62</v>
      </c>
    </row>
    <row r="16" spans="1:1">
      <c r="A16" s="4" t="s">
        <v>63</v>
      </c>
    </row>
    <row r="17" spans="1:1">
      <c r="A17" s="4" t="s">
        <v>64</v>
      </c>
    </row>
  </sheetData>
  <autoFilter ref="A1:X9">
    <filterColumn colId="3">
      <filters>
        <filter val="143.82"/>
        <filter val="179.52"/>
        <filter val="345.42"/>
        <filter val="191.7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1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  <c r="U1" s="2" t="s">
        <v>82</v>
      </c>
    </row>
    <row r="2" s="1" customFormat="1" spans="1:21">
      <c r="A2" s="3">
        <v>18406422546</v>
      </c>
      <c r="B2" s="1" t="s">
        <v>83</v>
      </c>
      <c r="C2" s="1" t="s">
        <v>84</v>
      </c>
      <c r="D2" s="1" t="s">
        <v>85</v>
      </c>
      <c r="E2" s="1" t="s">
        <v>60</v>
      </c>
      <c r="F2" s="1" t="s">
        <v>83</v>
      </c>
      <c r="G2" s="1" t="s">
        <v>86</v>
      </c>
      <c r="H2" s="1" t="s">
        <v>87</v>
      </c>
      <c r="I2" s="1" t="s">
        <v>88</v>
      </c>
      <c r="J2" s="1" t="s">
        <v>89</v>
      </c>
      <c r="K2" s="1" t="s">
        <v>88</v>
      </c>
      <c r="L2" s="1" t="s">
        <v>88</v>
      </c>
      <c r="M2" s="1" t="s">
        <v>90</v>
      </c>
      <c r="N2" s="1" t="s">
        <v>90</v>
      </c>
      <c r="O2" s="1" t="s">
        <v>88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 t="s">
        <v>96</v>
      </c>
    </row>
    <row r="3" s="1" customFormat="1" spans="1:21">
      <c r="A3" s="3">
        <v>18403030271</v>
      </c>
      <c r="B3" s="1" t="s">
        <v>83</v>
      </c>
      <c r="C3" s="1" t="s">
        <v>97</v>
      </c>
      <c r="D3" s="1" t="s">
        <v>98</v>
      </c>
      <c r="E3" s="1" t="s">
        <v>57</v>
      </c>
      <c r="F3" s="1" t="s">
        <v>83</v>
      </c>
      <c r="G3" s="1" t="s">
        <v>86</v>
      </c>
      <c r="H3" s="1" t="s">
        <v>87</v>
      </c>
      <c r="I3" s="1" t="s">
        <v>99</v>
      </c>
      <c r="J3" s="1" t="s">
        <v>89</v>
      </c>
      <c r="K3" s="1" t="s">
        <v>99</v>
      </c>
      <c r="L3" s="1" t="s">
        <v>99</v>
      </c>
      <c r="M3" s="1" t="s">
        <v>90</v>
      </c>
      <c r="N3" s="1" t="s">
        <v>90</v>
      </c>
      <c r="O3" s="1" t="s">
        <v>88</v>
      </c>
      <c r="P3" s="1" t="s">
        <v>91</v>
      </c>
      <c r="Q3" s="1" t="s">
        <v>92</v>
      </c>
      <c r="R3" s="1" t="s">
        <v>100</v>
      </c>
      <c r="S3" s="1" t="s">
        <v>94</v>
      </c>
      <c r="T3" s="1" t="s">
        <v>95</v>
      </c>
      <c r="U3" s="1" t="s">
        <v>96</v>
      </c>
    </row>
    <row r="4" s="1" customFormat="1" spans="1:21">
      <c r="A4" s="3">
        <v>18397497223</v>
      </c>
      <c r="B4" s="1" t="s">
        <v>101</v>
      </c>
      <c r="C4" s="1" t="s">
        <v>102</v>
      </c>
      <c r="D4" s="1" t="s">
        <v>103</v>
      </c>
      <c r="E4" s="1" t="s">
        <v>54</v>
      </c>
      <c r="F4" s="1" t="s">
        <v>83</v>
      </c>
      <c r="G4" s="1" t="s">
        <v>86</v>
      </c>
      <c r="H4" s="1" t="s">
        <v>87</v>
      </c>
      <c r="I4" s="1" t="s">
        <v>104</v>
      </c>
      <c r="J4" s="1" t="s">
        <v>89</v>
      </c>
      <c r="K4" s="1" t="s">
        <v>104</v>
      </c>
      <c r="L4" s="1" t="s">
        <v>104</v>
      </c>
      <c r="M4" s="1" t="s">
        <v>90</v>
      </c>
      <c r="N4" s="1" t="s">
        <v>90</v>
      </c>
      <c r="O4" s="1" t="s">
        <v>88</v>
      </c>
      <c r="P4" s="1" t="s">
        <v>91</v>
      </c>
      <c r="Q4" s="1" t="s">
        <v>92</v>
      </c>
      <c r="R4" s="1" t="s">
        <v>105</v>
      </c>
      <c r="S4" s="1" t="s">
        <v>94</v>
      </c>
      <c r="T4" s="1" t="s">
        <v>95</v>
      </c>
      <c r="U4" s="1" t="s">
        <v>96</v>
      </c>
    </row>
    <row r="5" s="1" customFormat="1" spans="1:21">
      <c r="A5" s="3">
        <v>18397414538</v>
      </c>
      <c r="B5" s="1" t="s">
        <v>101</v>
      </c>
      <c r="C5" s="1" t="s">
        <v>106</v>
      </c>
      <c r="D5" s="1" t="s">
        <v>107</v>
      </c>
      <c r="E5" s="1" t="s">
        <v>51</v>
      </c>
      <c r="F5" s="1" t="s">
        <v>83</v>
      </c>
      <c r="G5" s="1" t="s">
        <v>86</v>
      </c>
      <c r="H5" s="1" t="s">
        <v>87</v>
      </c>
      <c r="I5" s="1" t="s">
        <v>99</v>
      </c>
      <c r="J5" s="1" t="s">
        <v>89</v>
      </c>
      <c r="K5" s="1" t="s">
        <v>99</v>
      </c>
      <c r="L5" s="1" t="s">
        <v>99</v>
      </c>
      <c r="M5" s="1" t="s">
        <v>90</v>
      </c>
      <c r="N5" s="1" t="s">
        <v>90</v>
      </c>
      <c r="O5" s="1" t="s">
        <v>88</v>
      </c>
      <c r="P5" s="1" t="s">
        <v>91</v>
      </c>
      <c r="Q5" s="1" t="s">
        <v>92</v>
      </c>
      <c r="R5" s="1" t="s">
        <v>108</v>
      </c>
      <c r="S5" s="1" t="s">
        <v>94</v>
      </c>
      <c r="T5" s="1" t="s">
        <v>95</v>
      </c>
      <c r="U5" s="1" t="s">
        <v>96</v>
      </c>
    </row>
    <row r="6" s="1" customFormat="1" spans="1:21">
      <c r="A6" s="3">
        <v>18396634317</v>
      </c>
      <c r="B6" s="1" t="s">
        <v>101</v>
      </c>
      <c r="C6" s="1" t="s">
        <v>109</v>
      </c>
      <c r="D6" s="1" t="s">
        <v>110</v>
      </c>
      <c r="E6" s="1" t="s">
        <v>47</v>
      </c>
      <c r="F6" s="1" t="s">
        <v>83</v>
      </c>
      <c r="G6" s="1" t="s">
        <v>86</v>
      </c>
      <c r="H6" s="1" t="s">
        <v>87</v>
      </c>
      <c r="I6" s="1" t="s">
        <v>111</v>
      </c>
      <c r="J6" s="1" t="s">
        <v>89</v>
      </c>
      <c r="K6" s="1" t="s">
        <v>111</v>
      </c>
      <c r="L6" s="1" t="s">
        <v>111</v>
      </c>
      <c r="M6" s="1" t="s">
        <v>90</v>
      </c>
      <c r="N6" s="1" t="s">
        <v>90</v>
      </c>
      <c r="O6" s="1" t="s">
        <v>88</v>
      </c>
      <c r="P6" s="1" t="s">
        <v>91</v>
      </c>
      <c r="Q6" s="1" t="s">
        <v>92</v>
      </c>
      <c r="R6" s="1" t="s">
        <v>112</v>
      </c>
      <c r="S6" s="1" t="s">
        <v>94</v>
      </c>
      <c r="T6" s="1" t="s">
        <v>95</v>
      </c>
      <c r="U6" s="1" t="s">
        <v>96</v>
      </c>
    </row>
    <row r="7" s="1" customFormat="1" spans="1:21">
      <c r="A7" s="3">
        <v>18395774403</v>
      </c>
      <c r="B7" s="1" t="s">
        <v>101</v>
      </c>
      <c r="C7" s="1" t="s">
        <v>113</v>
      </c>
      <c r="D7" s="1" t="s">
        <v>114</v>
      </c>
      <c r="E7" s="1" t="s">
        <v>43</v>
      </c>
      <c r="F7" s="1" t="s">
        <v>83</v>
      </c>
      <c r="G7" s="1" t="s">
        <v>86</v>
      </c>
      <c r="H7" s="1" t="s">
        <v>87</v>
      </c>
      <c r="I7" s="1" t="s">
        <v>115</v>
      </c>
      <c r="J7" s="1" t="s">
        <v>89</v>
      </c>
      <c r="K7" s="1" t="s">
        <v>115</v>
      </c>
      <c r="L7" s="1" t="s">
        <v>115</v>
      </c>
      <c r="M7" s="1" t="s">
        <v>90</v>
      </c>
      <c r="N7" s="1" t="s">
        <v>90</v>
      </c>
      <c r="O7" s="1" t="s">
        <v>88</v>
      </c>
      <c r="P7" s="1" t="s">
        <v>91</v>
      </c>
      <c r="Q7" s="1" t="s">
        <v>92</v>
      </c>
      <c r="R7" s="1" t="s">
        <v>116</v>
      </c>
      <c r="S7" s="1" t="s">
        <v>94</v>
      </c>
      <c r="T7" s="1" t="s">
        <v>95</v>
      </c>
      <c r="U7" s="1" t="s">
        <v>96</v>
      </c>
    </row>
    <row r="8" s="1" customFormat="1" spans="1:21">
      <c r="A8" s="3">
        <v>18266166260</v>
      </c>
      <c r="B8" s="1" t="s">
        <v>117</v>
      </c>
      <c r="C8" s="1" t="s">
        <v>118</v>
      </c>
      <c r="D8" s="1" t="s">
        <v>119</v>
      </c>
      <c r="E8" s="1" t="s">
        <v>31</v>
      </c>
      <c r="F8" s="1" t="s">
        <v>83</v>
      </c>
      <c r="G8" s="1" t="s">
        <v>86</v>
      </c>
      <c r="H8" s="1" t="s">
        <v>87</v>
      </c>
      <c r="I8" s="1" t="s">
        <v>88</v>
      </c>
      <c r="J8" s="1" t="s">
        <v>89</v>
      </c>
      <c r="K8" s="1" t="s">
        <v>88</v>
      </c>
      <c r="L8" s="1" t="s">
        <v>88</v>
      </c>
      <c r="M8" s="1" t="s">
        <v>90</v>
      </c>
      <c r="N8" s="1" t="s">
        <v>90</v>
      </c>
      <c r="O8" s="1" t="s">
        <v>88</v>
      </c>
      <c r="P8" s="1" t="s">
        <v>91</v>
      </c>
      <c r="Q8" s="1" t="s">
        <v>92</v>
      </c>
      <c r="R8" s="1" t="s">
        <v>120</v>
      </c>
      <c r="S8" s="1" t="s">
        <v>94</v>
      </c>
      <c r="T8" s="1" t="s">
        <v>95</v>
      </c>
      <c r="U8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2022-07-19T01:56:14Z</dcterms:created>
  <dcterms:modified xsi:type="dcterms:W3CDTF">2022-07-19T02:01:58Z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70318C2FCC9D437BBAFDD768D81C6D33</vt:lpwstr>
  </property>
  <property fmtid="{D5CDD505-2E9C-101B-9397-08002B2CF9AE}" pid="3" name="KSOProductBuildVer">
    <vt:lpwstr>2052-11.1.0.11875</vt:lpwstr>
  </property>
</Properties>
</file>