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对账!$A$1:$X$8</definedName>
  </definedNames>
  <calcPr calcId="144525"/>
</workbook>
</file>

<file path=xl/sharedStrings.xml><?xml version="1.0" encoding="utf-8"?>
<sst xmlns="http://schemas.openxmlformats.org/spreadsheetml/2006/main" count="262" uniqueCount="109">
  <si>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</si>
  <si>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</si>
  <si>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</si>
  <si>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</si>
  <si>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</si>
  <si>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</si>
  <si>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</si>
  <si>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</si>
  <si>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</si>
  <si>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</si>
  <si>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</si>
  <si>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</si>
  <si>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</si>
  <si>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</si>
  <si>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</si>
  <si>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</si>
  <si>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</si>
  <si>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</si>
  <si>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</si>
  <si>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</si>
  <si>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</si>
  <si>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</si>
  <si>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</si>
  <si>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</si>
  <si>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</si>
  <si>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18398461376	</t>
  </si>
  <si>
    <t>Ctrip</t>
  </si>
  <si>
    <t>正常</t>
  </si>
  <si>
    <t>[贵港]城市便捷酒店(贵港民族公园店)(83294378)</t>
  </si>
  <si>
    <t>商务大床房&lt;双人入住&gt;&lt;内宾&gt;&lt;预付&gt;&lt;无早&gt;</t>
  </si>
  <si>
    <t>CNY</t>
  </si>
  <si>
    <t>陆琳迪</t>
  </si>
  <si>
    <t>CA11323220720CNY</t>
  </si>
  <si>
    <t>未提现</t>
  </si>
  <si>
    <t>携程开票</t>
  </si>
  <si>
    <t xml:space="preserve">	</t>
  </si>
  <si>
    <t xml:space="preserve">18412288094	</t>
  </si>
  <si>
    <t>[廉江]城市便捷酒店(廉江一中店)(77382491)</t>
  </si>
  <si>
    <t>标准双床房&lt;双人入住&gt;&lt;内宾&gt;&lt;预付&gt;&lt;无早&gt;</t>
  </si>
  <si>
    <t>陈春军</t>
  </si>
  <si>
    <t>取消</t>
  </si>
  <si>
    <t xml:space="preserve">18413324834	</t>
  </si>
  <si>
    <t>[溧阳]城市便捷酒店(常州溧阳码头街店)(78098076)</t>
  </si>
  <si>
    <t>麻映川,杨玉宝</t>
  </si>
  <si>
    <t xml:space="preserve">18413325927	</t>
  </si>
  <si>
    <t>林飞</t>
  </si>
  <si>
    <t xml:space="preserve">18414934966	</t>
  </si>
  <si>
    <t>[武汉]城市便捷酒店(武汉友谊大道车管所店)(71581060)</t>
  </si>
  <si>
    <t>标准大床房&lt;双人入住&gt;&lt;内宾&gt;&lt;预付&gt;&lt;无早&gt;</t>
  </si>
  <si>
    <t>蒋魁泓</t>
  </si>
  <si>
    <t xml:space="preserve">18415701449	</t>
  </si>
  <si>
    <t>[贺州]城市便捷酒店(贺州大道店)(71588897)</t>
  </si>
  <si>
    <t>商务双床房&lt;双人入住&gt;&lt;内宾&gt;&lt;预付&gt;&lt;无早&gt;</t>
  </si>
  <si>
    <t>郭瑞鹏</t>
  </si>
  <si>
    <t xml:space="preserve">18419832913	</t>
  </si>
  <si>
    <t>[钟山]城市便捷酒店（钟山汽车总站店）(72816238)</t>
  </si>
  <si>
    <t>特惠大床房&lt;双人入住&gt;&lt;内宾&gt;&lt;预付&gt;&lt;无早&gt;</t>
  </si>
  <si>
    <t>李霞昌</t>
  </si>
  <si>
    <t>，</t>
  </si>
  <si>
    <t>A220720092651481</t>
  </si>
  <si>
    <t>CNY / HKD 当前参考汇率: 1.164770873</t>
  </si>
  <si>
    <t>总计：803.76 CNY/
936.2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</si>
  <si>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</si>
  <si>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</si>
  <si>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</si>
  <si>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</si>
  <si>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</si>
  <si>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</si>
  <si>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</si>
  <si>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</si>
  <si>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</si>
  <si>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</si>
  <si>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</si>
  <si>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</si>
  <si>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</si>
  <si>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</si>
  <si>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</si>
  <si>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</si>
  <si>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</si>
  <si>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</si>
  <si>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2022-07-16</t>
  </si>
  <si>
    <t>2623478</t>
  </si>
  <si>
    <t>城市便捷酒店(贺州大道店)</t>
  </si>
  <si>
    <t>2022-07-17</t>
  </si>
  <si>
    <t>退房日月结</t>
  </si>
  <si>
    <t>189.72</t>
  </si>
  <si>
    <t>RMB</t>
  </si>
  <si>
    <t>0</t>
  </si>
  <si>
    <t>0.00</t>
  </si>
  <si>
    <t>携程汇智国内直连</t>
  </si>
  <si>
    <t>1861</t>
  </si>
  <si>
    <t>2022-07-16 19:07:23</t>
  </si>
  <si>
    <t>否</t>
  </si>
  <si>
    <t>汇智国际旅游发展有限公司</t>
  </si>
  <si>
    <t>直连</t>
  </si>
  <si>
    <t>2623413</t>
  </si>
  <si>
    <t>城市便捷酒店(武汉友谊大道车管所店)</t>
  </si>
  <si>
    <t>167.28</t>
  </si>
  <si>
    <t>2022-07-16 16:53:18</t>
  </si>
  <si>
    <t>2623126</t>
  </si>
  <si>
    <t>城市便捷酒店(常州溧阳码头街店)</t>
  </si>
  <si>
    <t>144.84</t>
  </si>
  <si>
    <t>2022-07-16 12:26:30</t>
  </si>
  <si>
    <t>2623124</t>
  </si>
  <si>
    <t>2022-07-16 12:26:08</t>
  </si>
  <si>
    <t>2622953</t>
  </si>
  <si>
    <t>城市便捷酒店(廉江一中店)</t>
  </si>
  <si>
    <t>157.08</t>
  </si>
  <si>
    <t>2022-07-16 09:18:06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</si>
</sst>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0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44757</v>
      </c>
      <c r="G2" s="6">
        <v>44759</v>
      </c>
      <c r="H2" s="4">
        <v>1</v>
      </c>
      <c r="I2" s="4">
        <v>2</v>
      </c>
      <c r="J2" s="4">
        <v>2</v>
      </c>
      <c r="K2" s="4" t="s">
        <v>30</v>
      </c>
      <c r="L2" s="4">
        <v>369.24</v>
      </c>
      <c r="M2" s="4">
        <v>369.24</v>
      </c>
      <c r="N2" s="4" t="s">
        <v>31</v>
      </c>
      <c r="O2" s="4" t="s">
        <v>32</v>
      </c>
      <c r="P2" s="4" t="s">
        <v>33</v>
      </c>
      <c r="Q2" s="4">
        <v>0</v>
      </c>
      <c r="R2" s="7">
        <v>44757</v>
      </c>
      <c r="S2" s="6">
        <v>44762</v>
      </c>
      <c r="T2" s="4" t="s">
        <v>34</v>
      </c>
      <c r="U2" s="4">
        <v>369.24</v>
      </c>
      <c r="V2" s="4">
        <v>0</v>
      </c>
      <c r="W2" s="4">
        <v>0</v>
      </c>
      <c r="X2" s="4" t="s">
        <v>35</v>
      </c>
      <c r="Y2" s="4" t="s">
        <v>35</v>
      </c>
    </row>
    <row r="3" s="4" customFormat="1" spans="1:25">
      <c r="A3" s="4" t="s">
        <v>36</v>
      </c>
      <c r="B3" s="4" t="s">
        <v>26</v>
      </c>
      <c r="C3" s="4" t="s">
        <v>27</v>
      </c>
      <c r="D3" s="4" t="s">
        <v>37</v>
      </c>
      <c r="E3" s="4" t="s">
        <v>38</v>
      </c>
      <c r="F3" s="6">
        <v>44758</v>
      </c>
      <c r="G3" s="6">
        <v>44759</v>
      </c>
      <c r="H3" s="4">
        <v>1</v>
      </c>
      <c r="I3" s="4">
        <v>1</v>
      </c>
      <c r="J3" s="4">
        <v>1</v>
      </c>
      <c r="K3" s="4" t="s">
        <v>30</v>
      </c>
      <c r="L3" s="4">
        <v>157.08</v>
      </c>
      <c r="M3" s="4">
        <v>157.08</v>
      </c>
      <c r="N3" s="4" t="s">
        <v>39</v>
      </c>
      <c r="O3" s="4" t="s">
        <v>32</v>
      </c>
      <c r="P3" s="4" t="s">
        <v>33</v>
      </c>
      <c r="Q3" s="4">
        <v>0</v>
      </c>
      <c r="R3" s="7">
        <v>44758</v>
      </c>
      <c r="S3" s="6">
        <v>44762</v>
      </c>
      <c r="T3" s="4" t="s">
        <v>34</v>
      </c>
      <c r="U3" s="4">
        <v>157.08</v>
      </c>
      <c r="V3" s="4">
        <v>0</v>
      </c>
      <c r="W3" s="4">
        <v>0</v>
      </c>
      <c r="X3" s="4" t="s">
        <v>35</v>
      </c>
      <c r="Y3" s="4" t="s">
        <v>35</v>
      </c>
    </row>
    <row r="4" s="4" customFormat="1" spans="1:25">
      <c r="A4" s="4" t="s">
        <v>25</v>
      </c>
      <c r="B4" s="4" t="s">
        <v>26</v>
      </c>
      <c r="C4" s="4" t="s">
        <v>40</v>
      </c>
      <c r="D4" s="4" t="s">
        <v>28</v>
      </c>
      <c r="E4" s="4" t="s">
        <v>29</v>
      </c>
      <c r="F4" s="6">
        <v>44757</v>
      </c>
      <c r="G4" s="6">
        <v>44759</v>
      </c>
      <c r="H4" s="4">
        <v>1</v>
      </c>
      <c r="I4" s="4">
        <v>2</v>
      </c>
      <c r="J4" s="4">
        <v>2</v>
      </c>
      <c r="K4" s="4" t="s">
        <v>30</v>
      </c>
      <c r="L4" s="4">
        <v>-369.24</v>
      </c>
      <c r="M4" s="4">
        <v>-369.24</v>
      </c>
      <c r="N4" s="4" t="s">
        <v>31</v>
      </c>
      <c r="O4" s="4" t="s">
        <v>32</v>
      </c>
      <c r="P4" s="4" t="s">
        <v>33</v>
      </c>
      <c r="Q4" s="4">
        <v>0</v>
      </c>
      <c r="R4" s="7">
        <v>44757</v>
      </c>
      <c r="S4" s="6">
        <v>44762</v>
      </c>
      <c r="T4" s="4" t="s">
        <v>34</v>
      </c>
      <c r="U4" s="4">
        <v>-369.24</v>
      </c>
      <c r="V4" s="4">
        <v>0</v>
      </c>
      <c r="W4" s="4">
        <v>0</v>
      </c>
      <c r="X4" s="4" t="s">
        <v>35</v>
      </c>
      <c r="Y4" s="4" t="s">
        <v>35</v>
      </c>
    </row>
    <row r="5" s="4" customFormat="1" spans="1:25">
      <c r="A5" s="4" t="s">
        <v>41</v>
      </c>
      <c r="B5" s="4" t="s">
        <v>26</v>
      </c>
      <c r="C5" s="4" t="s">
        <v>27</v>
      </c>
      <c r="D5" s="4" t="s">
        <v>42</v>
      </c>
      <c r="E5" s="4" t="s">
        <v>38</v>
      </c>
      <c r="F5" s="6">
        <v>44758</v>
      </c>
      <c r="G5" s="6">
        <v>44759</v>
      </c>
      <c r="H5" s="4">
        <v>1</v>
      </c>
      <c r="I5" s="4">
        <v>1</v>
      </c>
      <c r="J5" s="4">
        <v>1</v>
      </c>
      <c r="K5" s="4" t="s">
        <v>30</v>
      </c>
      <c r="L5" s="4">
        <v>144.84</v>
      </c>
      <c r="M5" s="4">
        <v>144.84</v>
      </c>
      <c r="N5" s="4" t="s">
        <v>43</v>
      </c>
      <c r="O5" s="4" t="s">
        <v>32</v>
      </c>
      <c r="P5" s="4" t="s">
        <v>33</v>
      </c>
      <c r="Q5" s="4">
        <v>0</v>
      </c>
      <c r="R5" s="7">
        <v>44758</v>
      </c>
      <c r="S5" s="6">
        <v>44762</v>
      </c>
      <c r="T5" s="4" t="s">
        <v>34</v>
      </c>
      <c r="U5" s="4">
        <v>144.84</v>
      </c>
      <c r="V5" s="4">
        <v>0</v>
      </c>
      <c r="W5" s="4">
        <v>0</v>
      </c>
      <c r="X5" s="4" t="s">
        <v>35</v>
      </c>
      <c r="Y5" s="4" t="s">
        <v>35</v>
      </c>
    </row>
    <row r="6" s="4" customFormat="1" spans="1:25">
      <c r="A6" s="4" t="s">
        <v>44</v>
      </c>
      <c r="B6" s="4" t="s">
        <v>26</v>
      </c>
      <c r="C6" s="4" t="s">
        <v>27</v>
      </c>
      <c r="D6" s="4" t="s">
        <v>42</v>
      </c>
      <c r="E6" s="4" t="s">
        <v>38</v>
      </c>
      <c r="F6" s="6">
        <v>44758</v>
      </c>
      <c r="G6" s="6">
        <v>44759</v>
      </c>
      <c r="H6" s="4">
        <v>1</v>
      </c>
      <c r="I6" s="4">
        <v>1</v>
      </c>
      <c r="J6" s="4">
        <v>1</v>
      </c>
      <c r="K6" s="4" t="s">
        <v>30</v>
      </c>
      <c r="L6" s="4">
        <v>144.84</v>
      </c>
      <c r="M6" s="4">
        <v>144.84</v>
      </c>
      <c r="N6" s="4" t="s">
        <v>45</v>
      </c>
      <c r="O6" s="4" t="s">
        <v>32</v>
      </c>
      <c r="P6" s="4" t="s">
        <v>33</v>
      </c>
      <c r="Q6" s="4">
        <v>0</v>
      </c>
      <c r="R6" s="7">
        <v>44758</v>
      </c>
      <c r="S6" s="6">
        <v>44762</v>
      </c>
      <c r="T6" s="4" t="s">
        <v>34</v>
      </c>
      <c r="U6" s="4">
        <v>144.84</v>
      </c>
      <c r="V6" s="4">
        <v>0</v>
      </c>
      <c r="W6" s="4">
        <v>0</v>
      </c>
      <c r="X6" s="4" t="s">
        <v>35</v>
      </c>
      <c r="Y6" s="4" t="s">
        <v>35</v>
      </c>
    </row>
    <row r="7" s="4" customFormat="1" spans="1:25">
      <c r="A7" s="4" t="s">
        <v>46</v>
      </c>
      <c r="B7" s="4" t="s">
        <v>26</v>
      </c>
      <c r="C7" s="4" t="s">
        <v>27</v>
      </c>
      <c r="D7" s="4" t="s">
        <v>47</v>
      </c>
      <c r="E7" s="4" t="s">
        <v>48</v>
      </c>
      <c r="F7" s="6">
        <v>44758</v>
      </c>
      <c r="G7" s="6">
        <v>44759</v>
      </c>
      <c r="H7" s="4">
        <v>1</v>
      </c>
      <c r="I7" s="4">
        <v>1</v>
      </c>
      <c r="J7" s="4">
        <v>1</v>
      </c>
      <c r="K7" s="4" t="s">
        <v>30</v>
      </c>
      <c r="L7" s="4">
        <v>167.28</v>
      </c>
      <c r="M7" s="4">
        <v>167.28</v>
      </c>
      <c r="N7" s="4" t="s">
        <v>49</v>
      </c>
      <c r="O7" s="4" t="s">
        <v>32</v>
      </c>
      <c r="P7" s="4" t="s">
        <v>33</v>
      </c>
      <c r="Q7" s="4">
        <v>0</v>
      </c>
      <c r="R7" s="7">
        <v>44758</v>
      </c>
      <c r="S7" s="6">
        <v>44762</v>
      </c>
      <c r="T7" s="4" t="s">
        <v>34</v>
      </c>
      <c r="U7" s="4">
        <v>167.28</v>
      </c>
      <c r="V7" s="4">
        <v>0</v>
      </c>
      <c r="W7" s="4">
        <v>0</v>
      </c>
      <c r="X7" s="4" t="s">
        <v>35</v>
      </c>
      <c r="Y7" s="4" t="s">
        <v>35</v>
      </c>
    </row>
    <row r="8" s="4" customFormat="1" spans="1:25">
      <c r="A8" s="4" t="s">
        <v>50</v>
      </c>
      <c r="B8" s="4" t="s">
        <v>26</v>
      </c>
      <c r="C8" s="4" t="s">
        <v>27</v>
      </c>
      <c r="D8" s="4" t="s">
        <v>51</v>
      </c>
      <c r="E8" s="4" t="s">
        <v>52</v>
      </c>
      <c r="F8" s="6">
        <v>44758</v>
      </c>
      <c r="G8" s="6">
        <v>44759</v>
      </c>
      <c r="H8" s="4">
        <v>1</v>
      </c>
      <c r="I8" s="4">
        <v>1</v>
      </c>
      <c r="J8" s="4">
        <v>1</v>
      </c>
      <c r="K8" s="4" t="s">
        <v>30</v>
      </c>
      <c r="L8" s="4">
        <v>189.72</v>
      </c>
      <c r="M8" s="4">
        <v>189.72</v>
      </c>
      <c r="N8" s="4" t="s">
        <v>53</v>
      </c>
      <c r="O8" s="4" t="s">
        <v>32</v>
      </c>
      <c r="P8" s="4" t="s">
        <v>33</v>
      </c>
      <c r="Q8" s="4">
        <v>0</v>
      </c>
      <c r="R8" s="7">
        <v>44758</v>
      </c>
      <c r="S8" s="6">
        <v>44762</v>
      </c>
      <c r="T8" s="4" t="s">
        <v>34</v>
      </c>
      <c r="U8" s="4">
        <v>189.72</v>
      </c>
      <c r="V8" s="4">
        <v>0</v>
      </c>
      <c r="W8" s="4">
        <v>0</v>
      </c>
      <c r="X8" s="4" t="s">
        <v>35</v>
      </c>
      <c r="Y8" s="4" t="s">
        <v>35</v>
      </c>
    </row>
    <row r="9" s="4" customFormat="1" spans="1:25">
      <c r="A9" s="4" t="s">
        <v>54</v>
      </c>
      <c r="B9" s="4" t="s">
        <v>26</v>
      </c>
      <c r="C9" s="4" t="s">
        <v>27</v>
      </c>
      <c r="D9" s="4" t="s">
        <v>55</v>
      </c>
      <c r="E9" s="4" t="s">
        <v>56</v>
      </c>
      <c r="F9" s="6">
        <v>44758</v>
      </c>
      <c r="G9" s="6">
        <v>44759</v>
      </c>
      <c r="H9" s="4">
        <v>1</v>
      </c>
      <c r="I9" s="4">
        <v>1</v>
      </c>
      <c r="J9" s="4">
        <v>1</v>
      </c>
      <c r="K9" s="4" t="s">
        <v>30</v>
      </c>
      <c r="L9" s="4">
        <v>141.78</v>
      </c>
      <c r="M9" s="4">
        <v>141.78</v>
      </c>
      <c r="N9" s="4" t="s">
        <v>57</v>
      </c>
      <c r="O9" s="4" t="s">
        <v>32</v>
      </c>
      <c r="P9" s="4" t="s">
        <v>33</v>
      </c>
      <c r="Q9" s="4">
        <v>0</v>
      </c>
      <c r="R9" s="7">
        <v>44758</v>
      </c>
      <c r="S9" s="6">
        <v>44762</v>
      </c>
      <c r="T9" s="4" t="s">
        <v>34</v>
      </c>
      <c r="U9" s="4">
        <v>141.78</v>
      </c>
      <c r="V9" s="4">
        <v>0</v>
      </c>
      <c r="W9" s="4">
        <v>0</v>
      </c>
      <c r="X9" s="4" t="s">
        <v>35</v>
      </c>
      <c r="Y9" s="4" t="s">
        <v>35</v>
      </c>
    </row>
    <row r="10" s="4" customFormat="1" spans="1:25">
      <c r="A10" s="4" t="s">
        <v>54</v>
      </c>
      <c r="B10" s="4" t="s">
        <v>26</v>
      </c>
      <c r="C10" s="4" t="s">
        <v>40</v>
      </c>
      <c r="D10" s="4" t="s">
        <v>55</v>
      </c>
      <c r="E10" s="4" t="s">
        <v>56</v>
      </c>
      <c r="F10" s="6">
        <v>44758</v>
      </c>
      <c r="G10" s="6">
        <v>44759</v>
      </c>
      <c r="H10" s="4">
        <v>1</v>
      </c>
      <c r="I10" s="4">
        <v>1</v>
      </c>
      <c r="J10" s="4">
        <v>1</v>
      </c>
      <c r="K10" s="4" t="s">
        <v>30</v>
      </c>
      <c r="L10" s="4">
        <v>-141.78</v>
      </c>
      <c r="M10" s="4">
        <v>-141.78</v>
      </c>
      <c r="N10" s="4" t="s">
        <v>57</v>
      </c>
      <c r="O10" s="4" t="s">
        <v>32</v>
      </c>
      <c r="P10" s="4" t="s">
        <v>33</v>
      </c>
      <c r="Q10" s="4">
        <v>0</v>
      </c>
      <c r="R10" s="7">
        <v>44758</v>
      </c>
      <c r="S10" s="6">
        <v>44762</v>
      </c>
      <c r="T10" s="4" t="s">
        <v>34</v>
      </c>
      <c r="U10" s="4">
        <v>-141.78</v>
      </c>
      <c r="V10" s="4">
        <v>0</v>
      </c>
      <c r="W10" s="4">
        <v>0</v>
      </c>
      <c r="X10" s="4" t="s">
        <v>35</v>
      </c>
      <c r="Y10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7"/>
  <sheetViews>
    <sheetView tabSelected="1" workbookViewId="0">
      <selection activeCell="A15" sqref="A15:A17"/>
    </sheetView>
  </sheetViews>
  <sheetFormatPr defaultColWidth="9" defaultRowHeight="13.5"/>
  <cols>
    <col min="1" max="1" width="12.625" style="4"/>
    <col min="2" max="3" width="10.375" style="4"/>
    <col min="4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58</v>
      </c>
    </row>
    <row r="2" s="4" customFormat="1" hidden="1" spans="1:9">
      <c r="A2" s="5">
        <v>18398461376</v>
      </c>
      <c r="B2" s="6">
        <v>44757</v>
      </c>
      <c r="C2" s="6">
        <v>44759</v>
      </c>
      <c r="D2" s="4">
        <v>0</v>
      </c>
      <c r="E2" s="4" t="e">
        <f>VLOOKUP(A2,HOP!A:L,12,0)</f>
        <v>#N/A</v>
      </c>
      <c r="F2" s="4" t="e">
        <f>VLOOKUP(A2,HOP!A:C,3,0)</f>
        <v>#N/A</v>
      </c>
      <c r="G2" s="4" t="e">
        <f>D2-E2</f>
        <v>#N/A</v>
      </c>
      <c r="H2" s="4" t="e">
        <f>$H$1&amp;F2</f>
        <v>#N/A</v>
      </c>
      <c r="I2" s="4" t="e">
        <f>VLOOKUP(A2,HOP!A:U,21,0)</f>
        <v>#N/A</v>
      </c>
    </row>
    <row r="3" s="4" customFormat="1" spans="1:9">
      <c r="A3" s="5">
        <v>18412288094</v>
      </c>
      <c r="B3" s="6">
        <v>44758</v>
      </c>
      <c r="C3" s="6">
        <v>44759</v>
      </c>
      <c r="D3" s="4">
        <v>157.08</v>
      </c>
      <c r="E3" s="4" t="str">
        <f>VLOOKUP(A3,HOP!A:L,12,0)</f>
        <v>157.08</v>
      </c>
      <c r="F3" s="4" t="str">
        <f>VLOOKUP(A3,HOP!A:C,3,0)</f>
        <v>2622953</v>
      </c>
      <c r="G3" s="4">
        <f t="shared" ref="G3:G8" si="0">D3-E3</f>
        <v>0</v>
      </c>
      <c r="H3" s="4" t="str">
        <f t="shared" ref="H3:H8" si="1">$H$1&amp;F3</f>
        <v>，2622953</v>
      </c>
      <c r="I3" s="4" t="str">
        <f>VLOOKUP(A3,HOP!A:U,21,0)</f>
        <v>直连</v>
      </c>
    </row>
    <row r="4" s="4" customFormat="1" spans="1:9">
      <c r="A4" s="5">
        <v>18413324834</v>
      </c>
      <c r="B4" s="6">
        <v>44758</v>
      </c>
      <c r="C4" s="6">
        <v>44759</v>
      </c>
      <c r="D4" s="4">
        <v>144.84</v>
      </c>
      <c r="E4" s="4" t="str">
        <f>VLOOKUP(A4,HOP!A:L,12,0)</f>
        <v>144.84</v>
      </c>
      <c r="F4" s="4" t="str">
        <f>VLOOKUP(A4,HOP!A:C,3,0)</f>
        <v>2623124</v>
      </c>
      <c r="G4" s="4">
        <f t="shared" si="0"/>
        <v>0</v>
      </c>
      <c r="H4" s="4" t="str">
        <f t="shared" si="1"/>
        <v>，2623124</v>
      </c>
      <c r="I4" s="4" t="str">
        <f>VLOOKUP(A4,HOP!A:U,21,0)</f>
        <v>直连</v>
      </c>
    </row>
    <row r="5" s="4" customFormat="1" spans="1:9">
      <c r="A5" s="5">
        <v>18413325927</v>
      </c>
      <c r="B5" s="6">
        <v>44758</v>
      </c>
      <c r="C5" s="6">
        <v>44759</v>
      </c>
      <c r="D5" s="4">
        <v>144.84</v>
      </c>
      <c r="E5" s="4" t="str">
        <f>VLOOKUP(A5,HOP!A:L,12,0)</f>
        <v>144.84</v>
      </c>
      <c r="F5" s="4" t="str">
        <f>VLOOKUP(A5,HOP!A:C,3,0)</f>
        <v>2623126</v>
      </c>
      <c r="G5" s="4">
        <f t="shared" si="0"/>
        <v>0</v>
      </c>
      <c r="H5" s="4" t="str">
        <f t="shared" si="1"/>
        <v>，2623126</v>
      </c>
      <c r="I5" s="4" t="str">
        <f>VLOOKUP(A5,HOP!A:U,21,0)</f>
        <v>直连</v>
      </c>
    </row>
    <row r="6" s="4" customFormat="1" spans="1:9">
      <c r="A6" s="5">
        <v>18414934966</v>
      </c>
      <c r="B6" s="6">
        <v>44758</v>
      </c>
      <c r="C6" s="6">
        <v>44759</v>
      </c>
      <c r="D6" s="4">
        <v>167.28</v>
      </c>
      <c r="E6" s="4" t="str">
        <f>VLOOKUP(A6,HOP!A:L,12,0)</f>
        <v>167.28</v>
      </c>
      <c r="F6" s="4" t="str">
        <f>VLOOKUP(A6,HOP!A:C,3,0)</f>
        <v>2623413</v>
      </c>
      <c r="G6" s="4">
        <f t="shared" si="0"/>
        <v>0</v>
      </c>
      <c r="H6" s="4" t="str">
        <f t="shared" si="1"/>
        <v>，2623413</v>
      </c>
      <c r="I6" s="4" t="str">
        <f>VLOOKUP(A6,HOP!A:U,21,0)</f>
        <v>直连</v>
      </c>
    </row>
    <row r="7" s="4" customFormat="1" spans="1:9">
      <c r="A7" s="5">
        <v>18415701449</v>
      </c>
      <c r="B7" s="6">
        <v>44758</v>
      </c>
      <c r="C7" s="6">
        <v>44759</v>
      </c>
      <c r="D7" s="4">
        <v>189.72</v>
      </c>
      <c r="E7" s="4" t="str">
        <f>VLOOKUP(A7,HOP!A:L,12,0)</f>
        <v>189.72</v>
      </c>
      <c r="F7" s="4" t="str">
        <f>VLOOKUP(A7,HOP!A:C,3,0)</f>
        <v>2623478</v>
      </c>
      <c r="G7" s="4">
        <f t="shared" si="0"/>
        <v>0</v>
      </c>
      <c r="H7" s="4" t="str">
        <f t="shared" si="1"/>
        <v>，2623478</v>
      </c>
      <c r="I7" s="4" t="str">
        <f>VLOOKUP(A7,HOP!A:U,21,0)</f>
        <v>直连</v>
      </c>
    </row>
    <row r="8" s="4" customFormat="1" hidden="1" spans="1:9">
      <c r="A8" s="5">
        <v>18419832913</v>
      </c>
      <c r="B8" s="6">
        <v>44758</v>
      </c>
      <c r="C8" s="6">
        <v>44759</v>
      </c>
      <c r="D8" s="4">
        <v>0</v>
      </c>
      <c r="E8" s="4" t="e">
        <f>VLOOKUP(A8,HOP!A:L,12,0)</f>
        <v>#N/A</v>
      </c>
      <c r="F8" s="4" t="e">
        <f>VLOOKUP(A8,HOP!A:C,3,0)</f>
        <v>#N/A</v>
      </c>
      <c r="G8" s="4" t="e">
        <f t="shared" si="0"/>
        <v>#N/A</v>
      </c>
      <c r="H8" s="4" t="e">
        <f t="shared" si="1"/>
        <v>#N/A</v>
      </c>
      <c r="I8" s="4" t="e">
        <f>VLOOKUP(A8,HOP!A:U,21,0)</f>
        <v>#N/A</v>
      </c>
    </row>
    <row r="10" spans="4:4">
      <c r="D10" s="4">
        <f>SUM(D2:D9)</f>
        <v>803.76</v>
      </c>
    </row>
    <row r="15" spans="1:1">
      <c r="A15" s="4" t="s">
        <v>59</v>
      </c>
    </row>
    <row r="16" spans="1:1">
      <c r="A16" s="4" t="s">
        <v>60</v>
      </c>
    </row>
    <row r="17" spans="1:1">
      <c r="A17" s="4" t="s">
        <v>61</v>
      </c>
    </row>
  </sheetData>
  <autoFilter ref="A1:X8">
    <filterColumn colId="3">
      <filters>
        <filter val="189.72"/>
        <filter val="144.84"/>
        <filter val="157.08"/>
        <filter val="167.28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6"/>
  <sheetViews>
    <sheetView workbookViewId="0">
      <selection activeCell="A2" sqref="A2:A1048576"/>
    </sheetView>
  </sheetViews>
  <sheetFormatPr defaultColWidth="8" defaultRowHeight="12.75" outlineLevelRow="5"/>
  <cols>
    <col min="1" max="1" width="11.125" style="1"/>
    <col min="2" max="16383" width="8" style="1"/>
  </cols>
  <sheetData>
    <row r="1" s="1" customFormat="1" spans="1:21">
      <c r="A1" s="2" t="s">
        <v>62</v>
      </c>
      <c r="B1" s="2" t="s">
        <v>63</v>
      </c>
      <c r="C1" s="2" t="s">
        <v>64</v>
      </c>
      <c r="D1" s="2" t="s">
        <v>65</v>
      </c>
      <c r="E1" s="2" t="s">
        <v>13</v>
      </c>
      <c r="F1" s="2" t="s">
        <v>5</v>
      </c>
      <c r="G1" s="2" t="s">
        <v>6</v>
      </c>
      <c r="H1" s="2" t="s">
        <v>66</v>
      </c>
      <c r="I1" s="2" t="s">
        <v>67</v>
      </c>
      <c r="J1" s="2" t="s">
        <v>68</v>
      </c>
      <c r="K1" s="2" t="s">
        <v>69</v>
      </c>
      <c r="L1" s="2" t="s">
        <v>70</v>
      </c>
      <c r="M1" s="2" t="s">
        <v>71</v>
      </c>
      <c r="N1" s="2" t="s">
        <v>72</v>
      </c>
      <c r="O1" s="2" t="s">
        <v>73</v>
      </c>
      <c r="P1" s="2" t="s">
        <v>74</v>
      </c>
      <c r="Q1" s="2" t="s">
        <v>75</v>
      </c>
      <c r="R1" s="2" t="s">
        <v>76</v>
      </c>
      <c r="S1" s="2" t="s">
        <v>77</v>
      </c>
      <c r="T1" s="2" t="s">
        <v>78</v>
      </c>
      <c r="U1" s="2" t="s">
        <v>79</v>
      </c>
    </row>
    <row r="2" s="1" customFormat="1" spans="1:21">
      <c r="A2" s="3">
        <v>18415701449</v>
      </c>
      <c r="B2" s="1" t="s">
        <v>80</v>
      </c>
      <c r="C2" s="1" t="s">
        <v>81</v>
      </c>
      <c r="D2" s="1" t="s">
        <v>82</v>
      </c>
      <c r="E2" s="1" t="s">
        <v>53</v>
      </c>
      <c r="F2" s="1" t="s">
        <v>80</v>
      </c>
      <c r="G2" s="1" t="s">
        <v>83</v>
      </c>
      <c r="H2" s="1" t="s">
        <v>84</v>
      </c>
      <c r="I2" s="1" t="s">
        <v>85</v>
      </c>
      <c r="J2" s="1" t="s">
        <v>86</v>
      </c>
      <c r="K2" s="1" t="s">
        <v>85</v>
      </c>
      <c r="L2" s="1" t="s">
        <v>85</v>
      </c>
      <c r="M2" s="1" t="s">
        <v>87</v>
      </c>
      <c r="N2" s="1" t="s">
        <v>87</v>
      </c>
      <c r="O2" s="1" t="s">
        <v>88</v>
      </c>
      <c r="P2" s="1" t="s">
        <v>89</v>
      </c>
      <c r="Q2" s="1" t="s">
        <v>90</v>
      </c>
      <c r="R2" s="1" t="s">
        <v>91</v>
      </c>
      <c r="S2" s="1" t="s">
        <v>92</v>
      </c>
      <c r="T2" s="1" t="s">
        <v>93</v>
      </c>
      <c r="U2" s="1" t="s">
        <v>94</v>
      </c>
    </row>
    <row r="3" s="1" customFormat="1" spans="1:21">
      <c r="A3" s="3">
        <v>18414934966</v>
      </c>
      <c r="B3" s="1" t="s">
        <v>80</v>
      </c>
      <c r="C3" s="1" t="s">
        <v>95</v>
      </c>
      <c r="D3" s="1" t="s">
        <v>96</v>
      </c>
      <c r="E3" s="1" t="s">
        <v>49</v>
      </c>
      <c r="F3" s="1" t="s">
        <v>80</v>
      </c>
      <c r="G3" s="1" t="s">
        <v>83</v>
      </c>
      <c r="H3" s="1" t="s">
        <v>84</v>
      </c>
      <c r="I3" s="1" t="s">
        <v>97</v>
      </c>
      <c r="J3" s="1" t="s">
        <v>86</v>
      </c>
      <c r="K3" s="1" t="s">
        <v>97</v>
      </c>
      <c r="L3" s="1" t="s">
        <v>97</v>
      </c>
      <c r="M3" s="1" t="s">
        <v>87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98</v>
      </c>
      <c r="S3" s="1" t="s">
        <v>92</v>
      </c>
      <c r="T3" s="1" t="s">
        <v>93</v>
      </c>
      <c r="U3" s="1" t="s">
        <v>94</v>
      </c>
    </row>
    <row r="4" s="1" customFormat="1" spans="1:21">
      <c r="A4" s="3">
        <v>18413325927</v>
      </c>
      <c r="B4" s="1" t="s">
        <v>80</v>
      </c>
      <c r="C4" s="1" t="s">
        <v>99</v>
      </c>
      <c r="D4" s="1" t="s">
        <v>100</v>
      </c>
      <c r="E4" s="1" t="s">
        <v>45</v>
      </c>
      <c r="F4" s="1" t="s">
        <v>80</v>
      </c>
      <c r="G4" s="1" t="s">
        <v>83</v>
      </c>
      <c r="H4" s="1" t="s">
        <v>84</v>
      </c>
      <c r="I4" s="1" t="s">
        <v>101</v>
      </c>
      <c r="J4" s="1" t="s">
        <v>86</v>
      </c>
      <c r="K4" s="1" t="s">
        <v>101</v>
      </c>
      <c r="L4" s="1" t="s">
        <v>101</v>
      </c>
      <c r="M4" s="1" t="s">
        <v>87</v>
      </c>
      <c r="N4" s="1" t="s">
        <v>87</v>
      </c>
      <c r="O4" s="1" t="s">
        <v>88</v>
      </c>
      <c r="P4" s="1" t="s">
        <v>89</v>
      </c>
      <c r="Q4" s="1" t="s">
        <v>90</v>
      </c>
      <c r="R4" s="1" t="s">
        <v>102</v>
      </c>
      <c r="S4" s="1" t="s">
        <v>92</v>
      </c>
      <c r="T4" s="1" t="s">
        <v>93</v>
      </c>
      <c r="U4" s="1" t="s">
        <v>94</v>
      </c>
    </row>
    <row r="5" s="1" customFormat="1" spans="1:21">
      <c r="A5" s="3">
        <v>18413324834</v>
      </c>
      <c r="B5" s="1" t="s">
        <v>80</v>
      </c>
      <c r="C5" s="1" t="s">
        <v>103</v>
      </c>
      <c r="D5" s="1" t="s">
        <v>100</v>
      </c>
      <c r="E5" s="1" t="s">
        <v>43</v>
      </c>
      <c r="F5" s="1" t="s">
        <v>80</v>
      </c>
      <c r="G5" s="1" t="s">
        <v>83</v>
      </c>
      <c r="H5" s="1" t="s">
        <v>84</v>
      </c>
      <c r="I5" s="1" t="s">
        <v>101</v>
      </c>
      <c r="J5" s="1" t="s">
        <v>86</v>
      </c>
      <c r="K5" s="1" t="s">
        <v>101</v>
      </c>
      <c r="L5" s="1" t="s">
        <v>101</v>
      </c>
      <c r="M5" s="1" t="s">
        <v>87</v>
      </c>
      <c r="N5" s="1" t="s">
        <v>87</v>
      </c>
      <c r="O5" s="1" t="s">
        <v>88</v>
      </c>
      <c r="P5" s="1" t="s">
        <v>89</v>
      </c>
      <c r="Q5" s="1" t="s">
        <v>90</v>
      </c>
      <c r="R5" s="1" t="s">
        <v>104</v>
      </c>
      <c r="S5" s="1" t="s">
        <v>92</v>
      </c>
      <c r="T5" s="1" t="s">
        <v>93</v>
      </c>
      <c r="U5" s="1" t="s">
        <v>94</v>
      </c>
    </row>
    <row r="6" s="1" customFormat="1" spans="1:21">
      <c r="A6" s="3">
        <v>18412288094</v>
      </c>
      <c r="B6" s="1" t="s">
        <v>80</v>
      </c>
      <c r="C6" s="1" t="s">
        <v>105</v>
      </c>
      <c r="D6" s="1" t="s">
        <v>106</v>
      </c>
      <c r="E6" s="1" t="s">
        <v>39</v>
      </c>
      <c r="F6" s="1" t="s">
        <v>80</v>
      </c>
      <c r="G6" s="1" t="s">
        <v>83</v>
      </c>
      <c r="H6" s="1" t="s">
        <v>84</v>
      </c>
      <c r="I6" s="1" t="s">
        <v>107</v>
      </c>
      <c r="J6" s="1" t="s">
        <v>86</v>
      </c>
      <c r="K6" s="1" t="s">
        <v>107</v>
      </c>
      <c r="L6" s="1" t="s">
        <v>107</v>
      </c>
      <c r="M6" s="1" t="s">
        <v>87</v>
      </c>
      <c r="N6" s="1" t="s">
        <v>87</v>
      </c>
      <c r="O6" s="1" t="s">
        <v>88</v>
      </c>
      <c r="P6" s="1" t="s">
        <v>89</v>
      </c>
      <c r="Q6" s="1" t="s">
        <v>90</v>
      </c>
      <c r="R6" s="1" t="s">
        <v>108</v>
      </c>
      <c r="S6" s="1" t="s">
        <v>92</v>
      </c>
      <c r="T6" s="1" t="s">
        <v>93</v>
      </c>
      <c r="U6" s="1" t="s">
        <v>94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2022-07-20T01:22:03Z</dcterms:created>
  <dcterms:modified xsi:type="dcterms:W3CDTF">2022-07-20T01:28:04Z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50DA9FDF44544C6387EFD9AEE4CE91C6</vt:lpwstr>
  </property>
  <property fmtid="{D5CDD505-2E9C-101B-9397-08002B2CF9AE}" pid="3" name="KSOProductBuildVer">
    <vt:lpwstr>2052-11.1.0.11875</vt:lpwstr>
  </property>
</Properties>
</file>