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<sst xmlns="http://schemas.openxmlformats.org/spreadsheetml/2006/main" count="446" uniqueCount="155">
  <si>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</si>
  <si>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</si>
  <si>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</si>
  <si>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</si>
  <si>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</si>
  <si>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</si>
  <si>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</si>
  <si>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</si>
  <si>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</si>
  <si>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</si>
  <si>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</si>
  <si>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</si>
  <si>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</si>
  <si>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</si>
  <si>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</si>
  <si>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</si>
  <si>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</si>
  <si>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</si>
  <si>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</si>
  <si>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</si>
  <si>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</si>
  <si>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</si>
  <si>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</si>
  <si>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</si>
  <si>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</si>
  <si>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18291260610	</t>
  </si>
  <si>
    <t>Ctrip</t>
  </si>
  <si>
    <t>正常</t>
  </si>
  <si>
    <t>[威海]凯里亚德酒店(威海高铁站店)(71577038)</t>
  </si>
  <si>
    <t>轻享大床房&lt;双人入住&gt;&lt;内宾&gt;&lt;预付&gt;&lt;双早&gt;</t>
  </si>
  <si>
    <t>CNY</t>
  </si>
  <si>
    <t>谭铃铃</t>
  </si>
  <si>
    <t>CA11323220722CNY</t>
  </si>
  <si>
    <t>未提现</t>
  </si>
  <si>
    <t>携程开票</t>
  </si>
  <si>
    <t xml:space="preserve">	</t>
  </si>
  <si>
    <t xml:space="preserve">18389687534	</t>
  </si>
  <si>
    <t>[广州]广州天河太古汇亚朵S酒店(65109693)</t>
  </si>
  <si>
    <t>几木双床房&lt;双人入住&gt;&lt;内宾&gt;&lt;预付&gt;&lt;单早&gt;</t>
  </si>
  <si>
    <t>王旭,钭欣宇</t>
  </si>
  <si>
    <t xml:space="preserve">18389693930	</t>
  </si>
  <si>
    <t>余文婷,林丹</t>
  </si>
  <si>
    <t xml:space="preserve">18389928212	</t>
  </si>
  <si>
    <t>[哈尔滨]哈尔滨哈西理工大学地铁站亚朵酒店(50195857)</t>
  </si>
  <si>
    <t>雅致大床房&lt;双人入住&gt;&lt;内宾&gt;&lt;预付&gt;&lt;单早&gt;</t>
  </si>
  <si>
    <t>田双</t>
  </si>
  <si>
    <t xml:space="preserve">18411978949	</t>
  </si>
  <si>
    <t>[武汉]城市便捷酒店(武汉卓刀泉南路店)(71638384)</t>
  </si>
  <si>
    <t>标准双床间&lt;双人入住&gt;&lt;内宾&gt;&lt;预付&gt;&lt;无早&gt;</t>
  </si>
  <si>
    <t>郭长贵</t>
  </si>
  <si>
    <t xml:space="preserve">18413061400	</t>
  </si>
  <si>
    <t>[南宁]城市便捷酒店(南宁明秀路地铁站一店)(71585026)</t>
  </si>
  <si>
    <t>特惠大床房&lt;双人入住&gt;&lt;内宾&gt;&lt;预付&gt;&lt;无早&gt;</t>
  </si>
  <si>
    <t>梁广清</t>
  </si>
  <si>
    <t>取消</t>
  </si>
  <si>
    <t xml:space="preserve">18415841831	</t>
  </si>
  <si>
    <t>[西安]西安高铁北站亚朵酒店(85216044)</t>
  </si>
  <si>
    <t>徐波</t>
  </si>
  <si>
    <t xml:space="preserve">18425985868	</t>
  </si>
  <si>
    <t>[成都]城市便捷酒店(西华大学红光大道店)(78098487)</t>
  </si>
  <si>
    <t>标准大床房&lt;双人入住&gt;&lt;内宾&gt;&lt;预付&gt;&lt;双早&gt;</t>
  </si>
  <si>
    <t>刘孟波</t>
  </si>
  <si>
    <t xml:space="preserve">18430104385	</t>
  </si>
  <si>
    <t>[长沙]城市便捷酒店(长沙四方坪店)(78098262)</t>
  </si>
  <si>
    <t>刘长彬</t>
  </si>
  <si>
    <t xml:space="preserve">18430262449	</t>
  </si>
  <si>
    <t>[太原]柏曼酒店(太原晋阳街店)(83812674)</t>
  </si>
  <si>
    <t>高级双床房&lt;双人入住&gt;&lt;内宾&gt;&lt;预付&gt;&lt;双早&gt;</t>
  </si>
  <si>
    <t>翟晓宇,赵鑫</t>
  </si>
  <si>
    <t xml:space="preserve">18434397903	</t>
  </si>
  <si>
    <t>[青岛]城市便捷酒店(青岛台东商务区店)(76409933)</t>
  </si>
  <si>
    <t>精选影院房&lt;双人入住&gt;&lt;内宾&gt;&lt;预付&gt;&lt;双早&gt;</t>
  </si>
  <si>
    <t>张福友</t>
  </si>
  <si>
    <t xml:space="preserve">18436303739	</t>
  </si>
  <si>
    <t>[百色]城市便捷酒店(百色高铁站店)(72814760)</t>
  </si>
  <si>
    <t>标准双床房&lt;双人入住&gt;&lt;内宾&gt;&lt;预付&gt;&lt;无早&gt;</t>
  </si>
  <si>
    <t>易鼎云</t>
  </si>
  <si>
    <t xml:space="preserve">18436766566	</t>
  </si>
  <si>
    <t>[昆明]宜尚酒店(昆明东风东路大树营地铁站店)(71584072)</t>
  </si>
  <si>
    <t>吴晓东</t>
  </si>
  <si>
    <t>，</t>
  </si>
  <si>
    <t>A220722100729481</t>
  </si>
  <si>
    <t>CNY / HKD 当前参考汇率: 1.158906957</t>
  </si>
  <si>
    <t>总计： 6526.26 CNY/
7563.33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</si>
  <si>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</si>
  <si>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</si>
  <si>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</si>
  <si>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</si>
  <si>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</si>
  <si>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</si>
  <si>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</si>
  <si>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</si>
  <si>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</si>
  <si>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</si>
  <si>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</si>
  <si>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</si>
  <si>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</si>
  <si>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</si>
  <si>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</si>
  <si>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</si>
  <si>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</si>
  <si>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</si>
  <si>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2022-07-18</t>
  </si>
  <si>
    <t>2625297</t>
  </si>
  <si>
    <t>宜尚酒店(昆明东风东路大树营地铁站店)</t>
  </si>
  <si>
    <t>2022-07-19</t>
  </si>
  <si>
    <t>退房日月结</t>
  </si>
  <si>
    <t>274.38</t>
  </si>
  <si>
    <t>RMB</t>
  </si>
  <si>
    <t>0</t>
  </si>
  <si>
    <t>0.00</t>
  </si>
  <si>
    <t>携程汇智国内直连</t>
  </si>
  <si>
    <t>1861</t>
  </si>
  <si>
    <t>2022-07-18 19:51:15</t>
  </si>
  <si>
    <t>否</t>
  </si>
  <si>
    <t>汇智国际旅游发展有限公司</t>
  </si>
  <si>
    <t>直连</t>
  </si>
  <si>
    <t>2625006</t>
  </si>
  <si>
    <t>城市便捷酒店(青岛台东商务区店)</t>
  </si>
  <si>
    <t>249.90</t>
  </si>
  <si>
    <t>2022-07-18 14:40:45</t>
  </si>
  <si>
    <t>2624842</t>
  </si>
  <si>
    <t>柏曼酒店(太原晋阳街店)</t>
  </si>
  <si>
    <t>277.44</t>
  </si>
  <si>
    <t>2022-07-18 11:35:26</t>
  </si>
  <si>
    <t>2624808</t>
  </si>
  <si>
    <t>城市便捷酒店(长沙四方坪店)</t>
  </si>
  <si>
    <t>180.54</t>
  </si>
  <si>
    <t>2022-07-18 11:09:13</t>
  </si>
  <si>
    <t>2022-07-17</t>
  </si>
  <si>
    <t>2624159</t>
  </si>
  <si>
    <t>城市便捷酒店(成都红光大道店)</t>
  </si>
  <si>
    <t>316.20</t>
  </si>
  <si>
    <t>2022-07-17 16:50:24</t>
  </si>
  <si>
    <t>2022-07-16</t>
  </si>
  <si>
    <t>2622893</t>
  </si>
  <si>
    <t>城市便捷酒店(武汉卓刀泉南路店)</t>
  </si>
  <si>
    <t>173.40</t>
  </si>
  <si>
    <t>2022-07-16 07:28:29</t>
  </si>
  <si>
    <t>2022-07-14</t>
  </si>
  <si>
    <t>2620850</t>
  </si>
  <si>
    <t>哈尔滨哈西学府路亚朵轻居酒店</t>
  </si>
  <si>
    <t>303.20</t>
  </si>
  <si>
    <t>2022-07-14 12:48:25</t>
  </si>
  <si>
    <t>2620817</t>
  </si>
  <si>
    <t>广州天河太古汇亚朵S酒店</t>
  </si>
  <si>
    <t>2032.22</t>
  </si>
  <si>
    <t>2022-07-14 12:15:36</t>
  </si>
  <si>
    <t>2620815</t>
  </si>
  <si>
    <t>2022-07-14 12:15:01</t>
  </si>
  <si>
    <t>2022-07-04</t>
  </si>
  <si>
    <t>2611148</t>
  </si>
  <si>
    <t>凯里亚德酒店(威海高铁站店)</t>
  </si>
  <si>
    <t>686.76</t>
  </si>
  <si>
    <t>2022-07-04 21:15:12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</si>
</sst>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44761</v>
      </c>
      <c r="H2" s="4">
        <v>1</v>
      </c>
      <c r="I2" s="4">
        <v>2</v>
      </c>
      <c r="J2" s="4">
        <v>2</v>
      </c>
      <c r="K2" s="4" t="s">
        <v>30</v>
      </c>
      <c r="L2" s="4">
        <v>686.76</v>
      </c>
      <c r="M2" s="4">
        <v>686.76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44746</v>
      </c>
      <c r="S2" s="6">
        <v>44764</v>
      </c>
      <c r="T2" s="4" t="s">
        <v>34</v>
      </c>
      <c r="U2" s="4">
        <v>686.76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44758</v>
      </c>
      <c r="G3" s="6">
        <v>44761</v>
      </c>
      <c r="H3" s="4">
        <v>1</v>
      </c>
      <c r="I3" s="4">
        <v>3</v>
      </c>
      <c r="J3" s="4">
        <v>3</v>
      </c>
      <c r="K3" s="4" t="s">
        <v>30</v>
      </c>
      <c r="L3" s="4">
        <v>2032.22</v>
      </c>
      <c r="M3" s="4">
        <v>2032.22</v>
      </c>
      <c r="N3" s="4" t="s">
        <v>39</v>
      </c>
      <c r="O3" s="4" t="s">
        <v>32</v>
      </c>
      <c r="P3" s="4" t="s">
        <v>33</v>
      </c>
      <c r="Q3" s="4">
        <v>0</v>
      </c>
      <c r="R3" s="7">
        <v>44756</v>
      </c>
      <c r="S3" s="6">
        <v>44764</v>
      </c>
      <c r="T3" s="4" t="s">
        <v>34</v>
      </c>
      <c r="U3" s="4">
        <v>2032.22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38</v>
      </c>
      <c r="F4" s="6">
        <v>44758</v>
      </c>
      <c r="G4" s="6">
        <v>44761</v>
      </c>
      <c r="H4" s="4">
        <v>1</v>
      </c>
      <c r="I4" s="4">
        <v>3</v>
      </c>
      <c r="J4" s="4">
        <v>3</v>
      </c>
      <c r="K4" s="4" t="s">
        <v>30</v>
      </c>
      <c r="L4" s="4">
        <v>2032.22</v>
      </c>
      <c r="M4" s="4">
        <v>2032.22</v>
      </c>
      <c r="N4" s="4" t="s">
        <v>41</v>
      </c>
      <c r="O4" s="4" t="s">
        <v>32</v>
      </c>
      <c r="P4" s="4" t="s">
        <v>33</v>
      </c>
      <c r="Q4" s="4">
        <v>0</v>
      </c>
      <c r="R4" s="7">
        <v>44756</v>
      </c>
      <c r="S4" s="6">
        <v>44764</v>
      </c>
      <c r="T4" s="4" t="s">
        <v>34</v>
      </c>
      <c r="U4" s="4">
        <v>2032.22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44760</v>
      </c>
      <c r="G5" s="6">
        <v>44761</v>
      </c>
      <c r="H5" s="4">
        <v>1</v>
      </c>
      <c r="I5" s="4">
        <v>1</v>
      </c>
      <c r="J5" s="4">
        <v>1</v>
      </c>
      <c r="K5" s="4" t="s">
        <v>30</v>
      </c>
      <c r="L5" s="4">
        <v>303.2</v>
      </c>
      <c r="M5" s="4">
        <v>303.2</v>
      </c>
      <c r="N5" s="4" t="s">
        <v>45</v>
      </c>
      <c r="O5" s="4" t="s">
        <v>32</v>
      </c>
      <c r="P5" s="4" t="s">
        <v>33</v>
      </c>
      <c r="Q5" s="4">
        <v>0</v>
      </c>
      <c r="R5" s="7">
        <v>44756</v>
      </c>
      <c r="S5" s="6">
        <v>44764</v>
      </c>
      <c r="T5" s="4" t="s">
        <v>34</v>
      </c>
      <c r="U5" s="4">
        <v>303.2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44760</v>
      </c>
      <c r="G6" s="6">
        <v>44761</v>
      </c>
      <c r="H6" s="4">
        <v>1</v>
      </c>
      <c r="I6" s="4">
        <v>1</v>
      </c>
      <c r="J6" s="4">
        <v>1</v>
      </c>
      <c r="K6" s="4" t="s">
        <v>30</v>
      </c>
      <c r="L6" s="4">
        <v>173.4</v>
      </c>
      <c r="M6" s="4">
        <v>173.4</v>
      </c>
      <c r="N6" s="4" t="s">
        <v>49</v>
      </c>
      <c r="O6" s="4" t="s">
        <v>32</v>
      </c>
      <c r="P6" s="4" t="s">
        <v>33</v>
      </c>
      <c r="Q6" s="4">
        <v>0</v>
      </c>
      <c r="R6" s="7">
        <v>44758</v>
      </c>
      <c r="S6" s="6">
        <v>44764</v>
      </c>
      <c r="T6" s="4" t="s">
        <v>34</v>
      </c>
      <c r="U6" s="4">
        <v>173.4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44759</v>
      </c>
      <c r="G7" s="6">
        <v>44761</v>
      </c>
      <c r="H7" s="4">
        <v>1</v>
      </c>
      <c r="I7" s="4">
        <v>2</v>
      </c>
      <c r="J7" s="4">
        <v>2</v>
      </c>
      <c r="K7" s="4" t="s">
        <v>30</v>
      </c>
      <c r="L7" s="4">
        <v>285.6</v>
      </c>
      <c r="M7" s="4">
        <v>285.6</v>
      </c>
      <c r="N7" s="4" t="s">
        <v>53</v>
      </c>
      <c r="O7" s="4" t="s">
        <v>32</v>
      </c>
      <c r="P7" s="4" t="s">
        <v>33</v>
      </c>
      <c r="Q7" s="4">
        <v>0</v>
      </c>
      <c r="R7" s="7">
        <v>44758</v>
      </c>
      <c r="S7" s="6">
        <v>44764</v>
      </c>
      <c r="T7" s="4" t="s">
        <v>34</v>
      </c>
      <c r="U7" s="4">
        <v>285.6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54</v>
      </c>
      <c r="D8" s="4" t="s">
        <v>51</v>
      </c>
      <c r="E8" s="4" t="s">
        <v>52</v>
      </c>
      <c r="F8" s="6">
        <v>44759</v>
      </c>
      <c r="G8" s="6">
        <v>44761</v>
      </c>
      <c r="H8" s="4">
        <v>1</v>
      </c>
      <c r="I8" s="4">
        <v>2</v>
      </c>
      <c r="J8" s="4">
        <v>2</v>
      </c>
      <c r="K8" s="4" t="s">
        <v>30</v>
      </c>
      <c r="L8" s="4">
        <v>-285.6</v>
      </c>
      <c r="M8" s="4">
        <v>-285.6</v>
      </c>
      <c r="N8" s="4" t="s">
        <v>53</v>
      </c>
      <c r="O8" s="4" t="s">
        <v>32</v>
      </c>
      <c r="P8" s="4" t="s">
        <v>33</v>
      </c>
      <c r="Q8" s="4">
        <v>0</v>
      </c>
      <c r="R8" s="7">
        <v>44758</v>
      </c>
      <c r="S8" s="6">
        <v>44764</v>
      </c>
      <c r="T8" s="4" t="s">
        <v>34</v>
      </c>
      <c r="U8" s="4">
        <v>-285.6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44</v>
      </c>
      <c r="F9" s="6">
        <v>44760</v>
      </c>
      <c r="G9" s="6">
        <v>44761</v>
      </c>
      <c r="H9" s="4">
        <v>1</v>
      </c>
      <c r="I9" s="4">
        <v>1</v>
      </c>
      <c r="J9" s="4">
        <v>1</v>
      </c>
      <c r="K9" s="4" t="s">
        <v>30</v>
      </c>
      <c r="L9" s="4">
        <v>311.84</v>
      </c>
      <c r="M9" s="4">
        <v>311.84</v>
      </c>
      <c r="N9" s="4" t="s">
        <v>57</v>
      </c>
      <c r="O9" s="4" t="s">
        <v>32</v>
      </c>
      <c r="P9" s="4" t="s">
        <v>33</v>
      </c>
      <c r="Q9" s="4">
        <v>0</v>
      </c>
      <c r="R9" s="7">
        <v>44758</v>
      </c>
      <c r="S9" s="6">
        <v>44764</v>
      </c>
      <c r="T9" s="4" t="s">
        <v>34</v>
      </c>
      <c r="U9" s="4">
        <v>311.84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54</v>
      </c>
      <c r="D10" s="4" t="s">
        <v>56</v>
      </c>
      <c r="E10" s="4" t="s">
        <v>44</v>
      </c>
      <c r="F10" s="6">
        <v>44760</v>
      </c>
      <c r="G10" s="6">
        <v>44761</v>
      </c>
      <c r="H10" s="4">
        <v>1</v>
      </c>
      <c r="I10" s="4">
        <v>1</v>
      </c>
      <c r="J10" s="4">
        <v>1</v>
      </c>
      <c r="K10" s="4" t="s">
        <v>30</v>
      </c>
      <c r="L10" s="4">
        <v>-311.84</v>
      </c>
      <c r="M10" s="4">
        <v>-311.84</v>
      </c>
      <c r="N10" s="4" t="s">
        <v>57</v>
      </c>
      <c r="O10" s="4" t="s">
        <v>32</v>
      </c>
      <c r="P10" s="4" t="s">
        <v>33</v>
      </c>
      <c r="Q10" s="4">
        <v>0</v>
      </c>
      <c r="R10" s="7">
        <v>44758</v>
      </c>
      <c r="S10" s="6">
        <v>44764</v>
      </c>
      <c r="T10" s="4" t="s">
        <v>34</v>
      </c>
      <c r="U10" s="4">
        <v>-311.84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59</v>
      </c>
      <c r="E11" s="4" t="s">
        <v>60</v>
      </c>
      <c r="F11" s="6">
        <v>44759</v>
      </c>
      <c r="G11" s="6">
        <v>44761</v>
      </c>
      <c r="H11" s="4">
        <v>1</v>
      </c>
      <c r="I11" s="4">
        <v>2</v>
      </c>
      <c r="J11" s="4">
        <v>2</v>
      </c>
      <c r="K11" s="4" t="s">
        <v>30</v>
      </c>
      <c r="L11" s="4">
        <v>316.2</v>
      </c>
      <c r="M11" s="4">
        <v>316.2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44759</v>
      </c>
      <c r="S11" s="6">
        <v>44764</v>
      </c>
      <c r="T11" s="4" t="s">
        <v>34</v>
      </c>
      <c r="U11" s="4">
        <v>316.2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63</v>
      </c>
      <c r="E12" s="4" t="s">
        <v>52</v>
      </c>
      <c r="F12" s="6">
        <v>44760</v>
      </c>
      <c r="G12" s="6">
        <v>44761</v>
      </c>
      <c r="H12" s="4">
        <v>1</v>
      </c>
      <c r="I12" s="4">
        <v>1</v>
      </c>
      <c r="J12" s="4">
        <v>1</v>
      </c>
      <c r="K12" s="4" t="s">
        <v>30</v>
      </c>
      <c r="L12" s="4">
        <v>180.54</v>
      </c>
      <c r="M12" s="4">
        <v>180.54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44760</v>
      </c>
      <c r="S12" s="6">
        <v>44764</v>
      </c>
      <c r="T12" s="4" t="s">
        <v>34</v>
      </c>
      <c r="U12" s="4">
        <v>180.54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44760</v>
      </c>
      <c r="G13" s="6">
        <v>44761</v>
      </c>
      <c r="H13" s="4">
        <v>1</v>
      </c>
      <c r="I13" s="4">
        <v>1</v>
      </c>
      <c r="J13" s="4">
        <v>1</v>
      </c>
      <c r="K13" s="4" t="s">
        <v>30</v>
      </c>
      <c r="L13" s="4">
        <v>277.44</v>
      </c>
      <c r="M13" s="4">
        <v>277.44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44760</v>
      </c>
      <c r="S13" s="6">
        <v>44764</v>
      </c>
      <c r="T13" s="4" t="s">
        <v>34</v>
      </c>
      <c r="U13" s="4">
        <v>277.44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44760</v>
      </c>
      <c r="G14" s="6">
        <v>44761</v>
      </c>
      <c r="H14" s="4">
        <v>1</v>
      </c>
      <c r="I14" s="4">
        <v>1</v>
      </c>
      <c r="J14" s="4">
        <v>1</v>
      </c>
      <c r="K14" s="4" t="s">
        <v>30</v>
      </c>
      <c r="L14" s="4">
        <v>249.9</v>
      </c>
      <c r="M14" s="4">
        <v>249.9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44760</v>
      </c>
      <c r="S14" s="6">
        <v>44764</v>
      </c>
      <c r="T14" s="4" t="s">
        <v>34</v>
      </c>
      <c r="U14" s="4">
        <v>249.9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44760</v>
      </c>
      <c r="G15" s="6">
        <v>44761</v>
      </c>
      <c r="H15" s="4">
        <v>1</v>
      </c>
      <c r="I15" s="4">
        <v>1</v>
      </c>
      <c r="J15" s="4">
        <v>1</v>
      </c>
      <c r="K15" s="4" t="s">
        <v>30</v>
      </c>
      <c r="L15" s="4">
        <v>171.36</v>
      </c>
      <c r="M15" s="4">
        <v>171.36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44760</v>
      </c>
      <c r="S15" s="6">
        <v>44764</v>
      </c>
      <c r="T15" s="4" t="s">
        <v>34</v>
      </c>
      <c r="U15" s="4">
        <v>171.36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73</v>
      </c>
      <c r="B16" s="4" t="s">
        <v>26</v>
      </c>
      <c r="C16" s="4" t="s">
        <v>54</v>
      </c>
      <c r="D16" s="4" t="s">
        <v>74</v>
      </c>
      <c r="E16" s="4" t="s">
        <v>75</v>
      </c>
      <c r="F16" s="6">
        <v>44760</v>
      </c>
      <c r="G16" s="6">
        <v>44761</v>
      </c>
      <c r="H16" s="4">
        <v>1</v>
      </c>
      <c r="I16" s="4">
        <v>1</v>
      </c>
      <c r="J16" s="4">
        <v>1</v>
      </c>
      <c r="K16" s="4" t="s">
        <v>30</v>
      </c>
      <c r="L16" s="4">
        <v>-171.36</v>
      </c>
      <c r="M16" s="4">
        <v>-171.36</v>
      </c>
      <c r="N16" s="4" t="s">
        <v>76</v>
      </c>
      <c r="O16" s="4" t="s">
        <v>32</v>
      </c>
      <c r="P16" s="4" t="s">
        <v>33</v>
      </c>
      <c r="Q16" s="4">
        <v>0</v>
      </c>
      <c r="R16" s="7">
        <v>44760</v>
      </c>
      <c r="S16" s="6">
        <v>44764</v>
      </c>
      <c r="T16" s="4" t="s">
        <v>34</v>
      </c>
      <c r="U16" s="4">
        <v>-171.36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77</v>
      </c>
      <c r="B17" s="4" t="s">
        <v>26</v>
      </c>
      <c r="C17" s="4" t="s">
        <v>27</v>
      </c>
      <c r="D17" s="4" t="s">
        <v>78</v>
      </c>
      <c r="E17" s="4" t="s">
        <v>52</v>
      </c>
      <c r="F17" s="6">
        <v>44760</v>
      </c>
      <c r="G17" s="6">
        <v>44761</v>
      </c>
      <c r="H17" s="4">
        <v>1</v>
      </c>
      <c r="I17" s="4">
        <v>1</v>
      </c>
      <c r="J17" s="4">
        <v>1</v>
      </c>
      <c r="K17" s="4" t="s">
        <v>30</v>
      </c>
      <c r="L17" s="4">
        <v>274.38</v>
      </c>
      <c r="M17" s="4">
        <v>274.38</v>
      </c>
      <c r="N17" s="4" t="s">
        <v>79</v>
      </c>
      <c r="O17" s="4" t="s">
        <v>32</v>
      </c>
      <c r="P17" s="4" t="s">
        <v>33</v>
      </c>
      <c r="Q17" s="4">
        <v>0</v>
      </c>
      <c r="R17" s="7">
        <v>44760</v>
      </c>
      <c r="S17" s="6">
        <v>44764</v>
      </c>
      <c r="T17" s="4" t="s">
        <v>34</v>
      </c>
      <c r="U17" s="4">
        <v>274.38</v>
      </c>
      <c r="V17" s="4">
        <v>0</v>
      </c>
      <c r="W17" s="4">
        <v>0</v>
      </c>
      <c r="X17" s="4" t="s">
        <v>35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18291260610</v>
      </c>
      <c r="B2" s="6">
        <v>44759</v>
      </c>
      <c r="C2" s="6">
        <v>44761</v>
      </c>
      <c r="D2" s="4">
        <v>686.76</v>
      </c>
      <c r="E2" s="4" t="str">
        <f>VLOOKUP(A2,HOP!A:L,12,0)</f>
        <v>686.76</v>
      </c>
      <c r="F2" s="4" t="str">
        <f>VLOOKUP(A2,HOP!A:C,3,0)</f>
        <v>2611148</v>
      </c>
      <c r="G2" s="4">
        <f>D2-E2</f>
        <v>0</v>
      </c>
      <c r="H2" s="4" t="str">
        <f>$H$1&amp;F2</f>
        <v>，2611148</v>
      </c>
      <c r="I2" s="4" t="str">
        <f>VLOOKUP(A2,HOP!A:U,21,0)</f>
        <v>直连</v>
      </c>
    </row>
    <row r="3" s="4" customFormat="1" spans="1:9">
      <c r="A3" s="5">
        <v>18389687534</v>
      </c>
      <c r="B3" s="6">
        <v>44758</v>
      </c>
      <c r="C3" s="6">
        <v>44761</v>
      </c>
      <c r="D3" s="4">
        <v>2032.22</v>
      </c>
      <c r="E3" s="4" t="str">
        <f>VLOOKUP(A3,HOP!A:L,12,0)</f>
        <v>2032.22</v>
      </c>
      <c r="F3" s="4" t="str">
        <f>VLOOKUP(A3,HOP!A:C,3,0)</f>
        <v>2620815</v>
      </c>
      <c r="G3" s="4">
        <f t="shared" ref="G3:G14" si="0">D3-E3</f>
        <v>0</v>
      </c>
      <c r="H3" s="4" t="str">
        <f t="shared" ref="H3:H14" si="1">$H$1&amp;F3</f>
        <v>，2620815</v>
      </c>
      <c r="I3" s="4" t="str">
        <f>VLOOKUP(A3,HOP!A:U,21,0)</f>
        <v>直连</v>
      </c>
    </row>
    <row r="4" s="4" customFormat="1" spans="1:9">
      <c r="A4" s="5">
        <v>18389693930</v>
      </c>
      <c r="B4" s="6">
        <v>44758</v>
      </c>
      <c r="C4" s="6">
        <v>44761</v>
      </c>
      <c r="D4" s="4">
        <v>2032.22</v>
      </c>
      <c r="E4" s="4" t="str">
        <f>VLOOKUP(A4,HOP!A:L,12,0)</f>
        <v>2032.22</v>
      </c>
      <c r="F4" s="4" t="str">
        <f>VLOOKUP(A4,HOP!A:C,3,0)</f>
        <v>2620817</v>
      </c>
      <c r="G4" s="4">
        <f t="shared" si="0"/>
        <v>0</v>
      </c>
      <c r="H4" s="4" t="str">
        <f t="shared" si="1"/>
        <v>，2620817</v>
      </c>
      <c r="I4" s="4" t="str">
        <f>VLOOKUP(A4,HOP!A:U,21,0)</f>
        <v>直连</v>
      </c>
    </row>
    <row r="5" s="4" customFormat="1" spans="1:9">
      <c r="A5" s="5">
        <v>18389928212</v>
      </c>
      <c r="B5" s="6">
        <v>44760</v>
      </c>
      <c r="C5" s="6">
        <v>44761</v>
      </c>
      <c r="D5" s="4">
        <v>303.2</v>
      </c>
      <c r="E5" s="4" t="str">
        <f>VLOOKUP(A5,HOP!A:L,12,0)</f>
        <v>303.20</v>
      </c>
      <c r="F5" s="4" t="str">
        <f>VLOOKUP(A5,HOP!A:C,3,0)</f>
        <v>2620850</v>
      </c>
      <c r="G5" s="4">
        <f t="shared" si="0"/>
        <v>0</v>
      </c>
      <c r="H5" s="4" t="str">
        <f t="shared" si="1"/>
        <v>，2620850</v>
      </c>
      <c r="I5" s="4" t="str">
        <f>VLOOKUP(A5,HOP!A:U,21,0)</f>
        <v>直连</v>
      </c>
    </row>
    <row r="6" s="4" customFormat="1" spans="1:9">
      <c r="A6" s="5">
        <v>18411978949</v>
      </c>
      <c r="B6" s="6">
        <v>44760</v>
      </c>
      <c r="C6" s="6">
        <v>44761</v>
      </c>
      <c r="D6" s="4">
        <v>173.4</v>
      </c>
      <c r="E6" s="4" t="str">
        <f>VLOOKUP(A6,HOP!A:L,12,0)</f>
        <v>173.40</v>
      </c>
      <c r="F6" s="4" t="str">
        <f>VLOOKUP(A6,HOP!A:C,3,0)</f>
        <v>2622893</v>
      </c>
      <c r="G6" s="4">
        <f t="shared" si="0"/>
        <v>0</v>
      </c>
      <c r="H6" s="4" t="str">
        <f t="shared" si="1"/>
        <v>，2622893</v>
      </c>
      <c r="I6" s="4" t="str">
        <f>VLOOKUP(A6,HOP!A:U,21,0)</f>
        <v>直连</v>
      </c>
    </row>
    <row r="7" s="4" customFormat="1" hidden="1" spans="1:9">
      <c r="A7" s="5">
        <v>18413061400</v>
      </c>
      <c r="B7" s="6">
        <v>44759</v>
      </c>
      <c r="C7" s="6">
        <v>44761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18415841831</v>
      </c>
      <c r="B8" s="6">
        <v>44760</v>
      </c>
      <c r="C8" s="6">
        <v>44761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18425985868</v>
      </c>
      <c r="B9" s="6">
        <v>44759</v>
      </c>
      <c r="C9" s="6">
        <v>44761</v>
      </c>
      <c r="D9" s="4">
        <v>316.2</v>
      </c>
      <c r="E9" s="4" t="str">
        <f>VLOOKUP(A9,HOP!A:L,12,0)</f>
        <v>316.20</v>
      </c>
      <c r="F9" s="4" t="str">
        <f>VLOOKUP(A9,HOP!A:C,3,0)</f>
        <v>2624159</v>
      </c>
      <c r="G9" s="4">
        <f t="shared" si="0"/>
        <v>0</v>
      </c>
      <c r="H9" s="4" t="str">
        <f t="shared" si="1"/>
        <v>，2624159</v>
      </c>
      <c r="I9" s="4" t="str">
        <f>VLOOKUP(A9,HOP!A:U,21,0)</f>
        <v>直连</v>
      </c>
    </row>
    <row r="10" s="4" customFormat="1" spans="1:9">
      <c r="A10" s="5">
        <v>18430104385</v>
      </c>
      <c r="B10" s="6">
        <v>44760</v>
      </c>
      <c r="C10" s="6">
        <v>44761</v>
      </c>
      <c r="D10" s="4">
        <v>180.54</v>
      </c>
      <c r="E10" s="4" t="str">
        <f>VLOOKUP(A10,HOP!A:L,12,0)</f>
        <v>180.54</v>
      </c>
      <c r="F10" s="4" t="str">
        <f>VLOOKUP(A10,HOP!A:C,3,0)</f>
        <v>2624808</v>
      </c>
      <c r="G10" s="4">
        <f t="shared" si="0"/>
        <v>0</v>
      </c>
      <c r="H10" s="4" t="str">
        <f t="shared" si="1"/>
        <v>，2624808</v>
      </c>
      <c r="I10" s="4" t="str">
        <f>VLOOKUP(A10,HOP!A:U,21,0)</f>
        <v>直连</v>
      </c>
    </row>
    <row r="11" s="4" customFormat="1" spans="1:9">
      <c r="A11" s="5">
        <v>18430262449</v>
      </c>
      <c r="B11" s="6">
        <v>44760</v>
      </c>
      <c r="C11" s="6">
        <v>44761</v>
      </c>
      <c r="D11" s="4">
        <v>277.44</v>
      </c>
      <c r="E11" s="4" t="str">
        <f>VLOOKUP(A11,HOP!A:L,12,0)</f>
        <v>277.44</v>
      </c>
      <c r="F11" s="4" t="str">
        <f>VLOOKUP(A11,HOP!A:C,3,0)</f>
        <v>2624842</v>
      </c>
      <c r="G11" s="4">
        <f t="shared" si="0"/>
        <v>0</v>
      </c>
      <c r="H11" s="4" t="str">
        <f t="shared" si="1"/>
        <v>，2624842</v>
      </c>
      <c r="I11" s="4" t="str">
        <f>VLOOKUP(A11,HOP!A:U,21,0)</f>
        <v>直连</v>
      </c>
    </row>
    <row r="12" s="4" customFormat="1" spans="1:9">
      <c r="A12" s="5">
        <v>18434397903</v>
      </c>
      <c r="B12" s="6">
        <v>44760</v>
      </c>
      <c r="C12" s="6">
        <v>44761</v>
      </c>
      <c r="D12" s="4">
        <v>249.9</v>
      </c>
      <c r="E12" s="4" t="str">
        <f>VLOOKUP(A12,HOP!A:L,12,0)</f>
        <v>249.90</v>
      </c>
      <c r="F12" s="4" t="str">
        <f>VLOOKUP(A12,HOP!A:C,3,0)</f>
        <v>2625006</v>
      </c>
      <c r="G12" s="4">
        <f t="shared" si="0"/>
        <v>0</v>
      </c>
      <c r="H12" s="4" t="str">
        <f t="shared" si="1"/>
        <v>，2625006</v>
      </c>
      <c r="I12" s="4" t="str">
        <f>VLOOKUP(A12,HOP!A:U,21,0)</f>
        <v>直连</v>
      </c>
    </row>
    <row r="13" s="4" customFormat="1" hidden="1" spans="1:9">
      <c r="A13" s="5">
        <v>18436303739</v>
      </c>
      <c r="B13" s="6">
        <v>44760</v>
      </c>
      <c r="C13" s="6">
        <v>44761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18436766566</v>
      </c>
      <c r="B14" s="6">
        <v>44760</v>
      </c>
      <c r="C14" s="6">
        <v>44761</v>
      </c>
      <c r="D14" s="4">
        <v>274.38</v>
      </c>
      <c r="E14" s="4" t="str">
        <f>VLOOKUP(A14,HOP!A:L,12,0)</f>
        <v>274.38</v>
      </c>
      <c r="F14" s="4" t="str">
        <f>VLOOKUP(A14,HOP!A:C,3,0)</f>
        <v>2625297</v>
      </c>
      <c r="G14" s="4">
        <f t="shared" si="0"/>
        <v>0</v>
      </c>
      <c r="H14" s="4" t="str">
        <f t="shared" si="1"/>
        <v>，2625297</v>
      </c>
      <c r="I14" s="4" t="str">
        <f>VLOOKUP(A14,HOP!A:U,21,0)</f>
        <v>直连</v>
      </c>
    </row>
    <row r="16" spans="4:4">
      <c r="D16" s="4">
        <f>SUM(D2:D15)</f>
        <v>6526.26</v>
      </c>
    </row>
    <row r="20" spans="1:1">
      <c r="A20" s="4" t="s">
        <v>81</v>
      </c>
    </row>
    <row r="21" spans="1:1">
      <c r="A21" s="4" t="s">
        <v>82</v>
      </c>
    </row>
    <row r="22" spans="1:1">
      <c r="A22" s="4" t="s">
        <v>83</v>
      </c>
    </row>
  </sheetData>
  <autoFilter ref="A1:X14">
    <filterColumn colId="3">
      <filters>
        <filter val="303.2"/>
        <filter val="316.2"/>
        <filter val="2032.22"/>
        <filter val="173.4"/>
        <filter val="180.54"/>
        <filter val="277.44"/>
        <filter val="686.76"/>
        <filter val="274.38"/>
        <filter val="249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</row>
    <row r="2" s="1" customFormat="1" spans="1:21">
      <c r="A2" s="3">
        <v>18436766566</v>
      </c>
      <c r="B2" s="1" t="s">
        <v>102</v>
      </c>
      <c r="C2" s="1" t="s">
        <v>103</v>
      </c>
      <c r="D2" s="1" t="s">
        <v>104</v>
      </c>
      <c r="E2" s="1" t="s">
        <v>79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18434397903</v>
      </c>
      <c r="B3" s="1" t="s">
        <v>102</v>
      </c>
      <c r="C3" s="1" t="s">
        <v>117</v>
      </c>
      <c r="D3" s="1" t="s">
        <v>118</v>
      </c>
      <c r="E3" s="1" t="s">
        <v>72</v>
      </c>
      <c r="F3" s="1" t="s">
        <v>102</v>
      </c>
      <c r="G3" s="1" t="s">
        <v>105</v>
      </c>
      <c r="H3" s="1" t="s">
        <v>106</v>
      </c>
      <c r="I3" s="1" t="s">
        <v>119</v>
      </c>
      <c r="J3" s="1" t="s">
        <v>108</v>
      </c>
      <c r="K3" s="1" t="s">
        <v>119</v>
      </c>
      <c r="L3" s="1" t="s">
        <v>119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18430262449</v>
      </c>
      <c r="B4" s="1" t="s">
        <v>102</v>
      </c>
      <c r="C4" s="1" t="s">
        <v>121</v>
      </c>
      <c r="D4" s="1" t="s">
        <v>122</v>
      </c>
      <c r="E4" s="1" t="s">
        <v>68</v>
      </c>
      <c r="F4" s="1" t="s">
        <v>102</v>
      </c>
      <c r="G4" s="1" t="s">
        <v>105</v>
      </c>
      <c r="H4" s="1" t="s">
        <v>106</v>
      </c>
      <c r="I4" s="1" t="s">
        <v>123</v>
      </c>
      <c r="J4" s="1" t="s">
        <v>108</v>
      </c>
      <c r="K4" s="1" t="s">
        <v>123</v>
      </c>
      <c r="L4" s="1" t="s">
        <v>123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124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18430104385</v>
      </c>
      <c r="B5" s="1" t="s">
        <v>102</v>
      </c>
      <c r="C5" s="1" t="s">
        <v>125</v>
      </c>
      <c r="D5" s="1" t="s">
        <v>126</v>
      </c>
      <c r="E5" s="1" t="s">
        <v>64</v>
      </c>
      <c r="F5" s="1" t="s">
        <v>102</v>
      </c>
      <c r="G5" s="1" t="s">
        <v>105</v>
      </c>
      <c r="H5" s="1" t="s">
        <v>106</v>
      </c>
      <c r="I5" s="1" t="s">
        <v>127</v>
      </c>
      <c r="J5" s="1" t="s">
        <v>108</v>
      </c>
      <c r="K5" s="1" t="s">
        <v>127</v>
      </c>
      <c r="L5" s="1" t="s">
        <v>127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128</v>
      </c>
      <c r="S5" s="1" t="s">
        <v>114</v>
      </c>
      <c r="T5" s="1" t="s">
        <v>115</v>
      </c>
      <c r="U5" s="1" t="s">
        <v>116</v>
      </c>
    </row>
    <row r="6" s="1" customFormat="1" spans="1:21">
      <c r="A6" s="3">
        <v>18425985868</v>
      </c>
      <c r="B6" s="1" t="s">
        <v>129</v>
      </c>
      <c r="C6" s="1" t="s">
        <v>130</v>
      </c>
      <c r="D6" s="1" t="s">
        <v>131</v>
      </c>
      <c r="E6" s="1" t="s">
        <v>61</v>
      </c>
      <c r="F6" s="1" t="s">
        <v>129</v>
      </c>
      <c r="G6" s="1" t="s">
        <v>105</v>
      </c>
      <c r="H6" s="1" t="s">
        <v>106</v>
      </c>
      <c r="I6" s="1" t="s">
        <v>132</v>
      </c>
      <c r="J6" s="1" t="s">
        <v>108</v>
      </c>
      <c r="K6" s="1" t="s">
        <v>132</v>
      </c>
      <c r="L6" s="1" t="s">
        <v>132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133</v>
      </c>
      <c r="S6" s="1" t="s">
        <v>114</v>
      </c>
      <c r="T6" s="1" t="s">
        <v>115</v>
      </c>
      <c r="U6" s="1" t="s">
        <v>116</v>
      </c>
    </row>
    <row r="7" s="1" customFormat="1" spans="1:21">
      <c r="A7" s="3">
        <v>18411978949</v>
      </c>
      <c r="B7" s="1" t="s">
        <v>134</v>
      </c>
      <c r="C7" s="1" t="s">
        <v>135</v>
      </c>
      <c r="D7" s="1" t="s">
        <v>136</v>
      </c>
      <c r="E7" s="1" t="s">
        <v>49</v>
      </c>
      <c r="F7" s="1" t="s">
        <v>102</v>
      </c>
      <c r="G7" s="1" t="s">
        <v>105</v>
      </c>
      <c r="H7" s="1" t="s">
        <v>106</v>
      </c>
      <c r="I7" s="1" t="s">
        <v>137</v>
      </c>
      <c r="J7" s="1" t="s">
        <v>108</v>
      </c>
      <c r="K7" s="1" t="s">
        <v>137</v>
      </c>
      <c r="L7" s="1" t="s">
        <v>137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138</v>
      </c>
      <c r="S7" s="1" t="s">
        <v>114</v>
      </c>
      <c r="T7" s="1" t="s">
        <v>115</v>
      </c>
      <c r="U7" s="1" t="s">
        <v>116</v>
      </c>
    </row>
    <row r="8" s="1" customFormat="1" spans="1:21">
      <c r="A8" s="3">
        <v>18389928212</v>
      </c>
      <c r="B8" s="1" t="s">
        <v>139</v>
      </c>
      <c r="C8" s="1" t="s">
        <v>140</v>
      </c>
      <c r="D8" s="1" t="s">
        <v>141</v>
      </c>
      <c r="E8" s="1" t="s">
        <v>45</v>
      </c>
      <c r="F8" s="1" t="s">
        <v>102</v>
      </c>
      <c r="G8" s="1" t="s">
        <v>105</v>
      </c>
      <c r="H8" s="1" t="s">
        <v>106</v>
      </c>
      <c r="I8" s="1" t="s">
        <v>142</v>
      </c>
      <c r="J8" s="1" t="s">
        <v>108</v>
      </c>
      <c r="K8" s="1" t="s">
        <v>142</v>
      </c>
      <c r="L8" s="1" t="s">
        <v>142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143</v>
      </c>
      <c r="S8" s="1" t="s">
        <v>114</v>
      </c>
      <c r="T8" s="1" t="s">
        <v>115</v>
      </c>
      <c r="U8" s="1" t="s">
        <v>116</v>
      </c>
    </row>
    <row r="9" s="1" customFormat="1" spans="1:21">
      <c r="A9" s="3">
        <v>18389693930</v>
      </c>
      <c r="B9" s="1" t="s">
        <v>139</v>
      </c>
      <c r="C9" s="1" t="s">
        <v>144</v>
      </c>
      <c r="D9" s="1" t="s">
        <v>145</v>
      </c>
      <c r="E9" s="1" t="s">
        <v>41</v>
      </c>
      <c r="F9" s="1" t="s">
        <v>134</v>
      </c>
      <c r="G9" s="1" t="s">
        <v>105</v>
      </c>
      <c r="H9" s="1" t="s">
        <v>106</v>
      </c>
      <c r="I9" s="1" t="s">
        <v>146</v>
      </c>
      <c r="J9" s="1" t="s">
        <v>108</v>
      </c>
      <c r="K9" s="1" t="s">
        <v>146</v>
      </c>
      <c r="L9" s="1" t="s">
        <v>146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147</v>
      </c>
      <c r="S9" s="1" t="s">
        <v>114</v>
      </c>
      <c r="T9" s="1" t="s">
        <v>115</v>
      </c>
      <c r="U9" s="1" t="s">
        <v>116</v>
      </c>
    </row>
    <row r="10" s="1" customFormat="1" spans="1:21">
      <c r="A10" s="3">
        <v>18389687534</v>
      </c>
      <c r="B10" s="1" t="s">
        <v>139</v>
      </c>
      <c r="C10" s="1" t="s">
        <v>148</v>
      </c>
      <c r="D10" s="1" t="s">
        <v>145</v>
      </c>
      <c r="E10" s="1" t="s">
        <v>39</v>
      </c>
      <c r="F10" s="1" t="s">
        <v>134</v>
      </c>
      <c r="G10" s="1" t="s">
        <v>105</v>
      </c>
      <c r="H10" s="1" t="s">
        <v>106</v>
      </c>
      <c r="I10" s="1" t="s">
        <v>146</v>
      </c>
      <c r="J10" s="1" t="s">
        <v>108</v>
      </c>
      <c r="K10" s="1" t="s">
        <v>146</v>
      </c>
      <c r="L10" s="1" t="s">
        <v>146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112</v>
      </c>
      <c r="R10" s="1" t="s">
        <v>149</v>
      </c>
      <c r="S10" s="1" t="s">
        <v>114</v>
      </c>
      <c r="T10" s="1" t="s">
        <v>115</v>
      </c>
      <c r="U10" s="1" t="s">
        <v>116</v>
      </c>
    </row>
    <row r="11" s="1" customFormat="1" spans="1:21">
      <c r="A11" s="3">
        <v>18291260610</v>
      </c>
      <c r="B11" s="1" t="s">
        <v>150</v>
      </c>
      <c r="C11" s="1" t="s">
        <v>151</v>
      </c>
      <c r="D11" s="1" t="s">
        <v>152</v>
      </c>
      <c r="E11" s="1" t="s">
        <v>31</v>
      </c>
      <c r="F11" s="1" t="s">
        <v>129</v>
      </c>
      <c r="G11" s="1" t="s">
        <v>105</v>
      </c>
      <c r="H11" s="1" t="s">
        <v>106</v>
      </c>
      <c r="I11" s="1" t="s">
        <v>153</v>
      </c>
      <c r="J11" s="1" t="s">
        <v>108</v>
      </c>
      <c r="K11" s="1" t="s">
        <v>153</v>
      </c>
      <c r="L11" s="1" t="s">
        <v>153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112</v>
      </c>
      <c r="R11" s="1" t="s">
        <v>154</v>
      </c>
      <c r="S11" s="1" t="s">
        <v>114</v>
      </c>
      <c r="T11" s="1" t="s">
        <v>115</v>
      </c>
      <c r="U11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2022-07-22T02:02:17Z</dcterms:created>
  <dcterms:modified xsi:type="dcterms:W3CDTF">2022-07-22T02:08:19Z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9263316AD1504D028C6ED0F2CAFDF36E</vt:lpwstr>
  </property>
  <property fmtid="{D5CDD505-2E9C-101B-9397-08002B2CF9AE}" pid="3" name="KSOProductBuildVer">
    <vt:lpwstr>2052-11.1.0.11875</vt:lpwstr>
  </property>
</Properties>
</file>