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</definedName>
  </definedNames>
  <calcPr calcId="144525"/>
</workbook>
</file>

<file path=xl/sharedStrings.xml><?xml version="1.0" encoding="utf-8"?>
<sst xmlns="http://schemas.openxmlformats.org/spreadsheetml/2006/main" count="124" uniqueCount="84">
  <si>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</si>
  <si>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</si>
  <si>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</si>
  <si>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</si>
  <si>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</si>
  <si>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</si>
  <si>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</si>
  <si>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</si>
  <si>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</si>
  <si>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</si>
  <si>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</si>
  <si>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</si>
  <si>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</si>
  <si>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</si>
  <si>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</si>
  <si>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</si>
  <si>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</si>
  <si>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</si>
  <si>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</si>
  <si>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</si>
  <si>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</si>
  <si>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</si>
  <si>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</si>
  <si>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</si>
  <si>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</si>
  <si>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18313814231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</si>
  <si>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</si>
  <si>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</si>
  <si>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</si>
  <si>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</si>
  <si>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</si>
  <si>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李斌</t>
  </si>
  <si>
    <t>CA363220723CNY</t>
  </si>
  <si>
    <t>未提现</t>
  </si>
  <si>
    <t>携程开票</t>
  </si>
  <si>
    <t xml:space="preserve">	</t>
  </si>
  <si>
    <t xml:space="preserve">18319683066	</t>
  </si>
  <si>
    <t>标准双床房&lt;特惠专享&gt;&lt;双人入住&gt;&lt;日历房套餐高价值&gt;&lt;无早&gt;&lt;新酒店礼盒&gt;</t>
  </si>
  <si>
    <t>林进文</t>
  </si>
  <si>
    <t xml:space="preserve">2613881	</t>
  </si>
  <si>
    <t xml:space="preserve">acknowledge	</t>
  </si>
  <si>
    <t xml:space="preserve">18325891711	</t>
  </si>
  <si>
    <t>标准双床房&lt;双人入住&gt;&lt;升级特惠&gt;&lt;双早&gt;&lt;新高价值日历房套餐&gt;&lt;新酒店礼盒&gt;</t>
  </si>
  <si>
    <t>段佳佳</t>
  </si>
  <si>
    <t>取消</t>
  </si>
  <si>
    <t>，</t>
  </si>
  <si>
    <t>202207070920390025</t>
  </si>
  <si>
    <t>A220723092552481</t>
  </si>
  <si>
    <t>房集： 
i220723092523 390元</t>
  </si>
  <si>
    <t>CNY / HKD 当前参考汇率: 1.161355861</t>
  </si>
  <si>
    <t>总计：690.19 CNY/
801.56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</si>
  <si>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</si>
  <si>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</si>
  <si>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</si>
  <si>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</si>
  <si>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</si>
  <si>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</si>
  <si>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</si>
  <si>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</si>
  <si>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</si>
  <si>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</si>
  <si>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</si>
  <si>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</si>
  <si>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</si>
  <si>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</si>
  <si>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</si>
  <si>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</si>
  <si>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</si>
  <si>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</si>
  <si>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2022-07-07</t>
  </si>
  <si>
    <t>2613881</t>
  </si>
  <si>
    <t>梅州麓湖山酒店</t>
  </si>
  <si>
    <t>2022-07-08</t>
  </si>
  <si>
    <t>退房日周结</t>
  </si>
  <si>
    <t>300.19</t>
  </si>
  <si>
    <t>RMB</t>
  </si>
  <si>
    <t>0</t>
  </si>
  <si>
    <t>0.00</t>
  </si>
  <si>
    <t>携程国内直连(DD)</t>
  </si>
  <si>
    <t>01.011249</t>
  </si>
  <si>
    <t>2022-07-07 15:02:20</t>
  </si>
  <si>
    <t>否</t>
  </si>
  <si>
    <t>汇智国际旅游发展有限公司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</si>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</sst>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44749</v>
      </c>
      <c r="G2" s="6">
        <v>44750</v>
      </c>
      <c r="H2" s="4">
        <v>1</v>
      </c>
      <c r="I2" s="4">
        <v>1</v>
      </c>
      <c r="J2" s="4">
        <v>1</v>
      </c>
      <c r="K2" s="4" t="s">
        <v>30</v>
      </c>
      <c r="L2" s="4">
        <v>390</v>
      </c>
      <c r="M2" s="4">
        <v>390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44765</v>
      </c>
      <c r="T2" s="4" t="s">
        <v>34</v>
      </c>
      <c r="U2" s="4">
        <v>390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44749</v>
      </c>
      <c r="G3" s="6">
        <v>44750</v>
      </c>
      <c r="H3" s="4">
        <v>1</v>
      </c>
      <c r="I3" s="4">
        <v>1</v>
      </c>
      <c r="J3" s="4">
        <v>1</v>
      </c>
      <c r="K3" s="4" t="s">
        <v>30</v>
      </c>
      <c r="L3" s="4">
        <v>300.19</v>
      </c>
      <c r="M3" s="4">
        <v>300.19</v>
      </c>
      <c r="N3" s="4" t="s">
        <v>38</v>
      </c>
      <c r="O3" s="4" t="s">
        <v>32</v>
      </c>
      <c r="P3" s="4" t="s">
        <v>33</v>
      </c>
      <c r="Q3" s="4">
        <v>0</v>
      </c>
      <c r="R3" s="7">
        <v>44749</v>
      </c>
      <c r="S3" s="6">
        <v>44765</v>
      </c>
      <c r="T3" s="4" t="s">
        <v>34</v>
      </c>
      <c r="U3" s="4">
        <v>300.19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44749</v>
      </c>
      <c r="G4" s="6">
        <v>44750</v>
      </c>
      <c r="H4" s="4">
        <v>1</v>
      </c>
      <c r="I4" s="4">
        <v>1</v>
      </c>
      <c r="J4" s="4">
        <v>1</v>
      </c>
      <c r="K4" s="4" t="s">
        <v>30</v>
      </c>
      <c r="L4" s="4">
        <v>315</v>
      </c>
      <c r="M4" s="4">
        <v>315</v>
      </c>
      <c r="N4" s="4" t="s">
        <v>43</v>
      </c>
      <c r="O4" s="4" t="s">
        <v>32</v>
      </c>
      <c r="P4" s="4" t="s">
        <v>33</v>
      </c>
      <c r="Q4" s="4">
        <v>0</v>
      </c>
      <c r="R4" s="7">
        <v>44749</v>
      </c>
      <c r="S4" s="6">
        <v>44765</v>
      </c>
      <c r="T4" s="4" t="s">
        <v>34</v>
      </c>
      <c r="U4" s="4">
        <v>315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44</v>
      </c>
      <c r="D5" s="4" t="s">
        <v>28</v>
      </c>
      <c r="E5" s="4" t="s">
        <v>42</v>
      </c>
      <c r="F5" s="6">
        <v>44749</v>
      </c>
      <c r="G5" s="6">
        <v>44750</v>
      </c>
      <c r="H5" s="4">
        <v>1</v>
      </c>
      <c r="I5" s="4">
        <v>1</v>
      </c>
      <c r="J5" s="4">
        <v>1</v>
      </c>
      <c r="K5" s="4" t="s">
        <v>30</v>
      </c>
      <c r="L5" s="4">
        <v>-315</v>
      </c>
      <c r="M5" s="4">
        <v>-315</v>
      </c>
      <c r="N5" s="4" t="s">
        <v>43</v>
      </c>
      <c r="O5" s="4" t="s">
        <v>32</v>
      </c>
      <c r="P5" s="4" t="s">
        <v>33</v>
      </c>
      <c r="Q5" s="4">
        <v>0</v>
      </c>
      <c r="R5" s="7">
        <v>44749</v>
      </c>
      <c r="S5" s="6">
        <v>44765</v>
      </c>
      <c r="T5" s="4" t="s">
        <v>34</v>
      </c>
      <c r="U5" s="4">
        <v>-315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10" sqref="E10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5">
        <v>18313814231</v>
      </c>
      <c r="B2" s="6">
        <v>44749</v>
      </c>
      <c r="C2" s="6">
        <v>44750</v>
      </c>
      <c r="D2" s="4">
        <v>390</v>
      </c>
      <c r="E2" s="4">
        <v>390</v>
      </c>
      <c r="F2" s="8" t="s">
        <v>46</v>
      </c>
      <c r="G2" s="4">
        <f>D2-E2</f>
        <v>0</v>
      </c>
      <c r="H2" s="4" t="str">
        <f>$H$1&amp;F2</f>
        <v>，202207070920390025</v>
      </c>
      <c r="I2" s="4" t="e">
        <f>VLOOKUP(A2,HOP!A:U,21,0)</f>
        <v>#N/A</v>
      </c>
      <c r="J2" s="4">
        <v>7.7</v>
      </c>
    </row>
    <row r="3" s="4" customFormat="1" spans="1:9">
      <c r="A3" s="5">
        <v>18319683066</v>
      </c>
      <c r="B3" s="6">
        <v>44749</v>
      </c>
      <c r="C3" s="6">
        <v>44750</v>
      </c>
      <c r="D3" s="4">
        <v>300.19</v>
      </c>
      <c r="E3" s="4" t="str">
        <f>VLOOKUP(A3,HOP!A:L,12,0)</f>
        <v>300.19</v>
      </c>
      <c r="F3" s="4" t="str">
        <f>VLOOKUP(A3,HOP!A:C,3,0)</f>
        <v>2613881</v>
      </c>
      <c r="G3" s="4">
        <f>D3-E3</f>
        <v>0</v>
      </c>
      <c r="H3" s="4" t="str">
        <f>$H$1&amp;F3</f>
        <v>，2613881</v>
      </c>
      <c r="I3" s="4" t="str">
        <f>VLOOKUP(A3,HOP!A:U,21,0)</f>
        <v>Saas酒店</v>
      </c>
    </row>
    <row r="4" s="4" customFormat="1" spans="1:9">
      <c r="A4" s="5">
        <v>18325891711</v>
      </c>
      <c r="B4" s="6">
        <v>44749</v>
      </c>
      <c r="C4" s="6">
        <v>44750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690.19</v>
      </c>
    </row>
    <row r="10" spans="1:5">
      <c r="A10" s="4" t="s">
        <v>47</v>
      </c>
      <c r="D10" s="4">
        <v>300.19</v>
      </c>
      <c r="E10" s="4">
        <v>348.63</v>
      </c>
    </row>
    <row r="11" spans="1:5">
      <c r="A11" s="4" t="s">
        <v>48</v>
      </c>
      <c r="D11" s="4">
        <v>390</v>
      </c>
      <c r="E11" s="4">
        <v>452.93</v>
      </c>
    </row>
    <row r="12" spans="1:5">
      <c r="A12" s="4" t="s">
        <v>49</v>
      </c>
      <c r="D12" s="4">
        <f>SUM(D10:D11)</f>
        <v>690.19</v>
      </c>
      <c r="E12" s="4">
        <f>SUM(E10:E11)</f>
        <v>801.56</v>
      </c>
    </row>
    <row r="13" spans="1:1">
      <c r="A13" s="4" t="s">
        <v>50</v>
      </c>
    </row>
  </sheetData>
  <autoFilter ref="A1:XFD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18319683066</v>
      </c>
      <c r="B2" s="1" t="s">
        <v>69</v>
      </c>
      <c r="C2" s="1" t="s">
        <v>70</v>
      </c>
      <c r="D2" s="1" t="s">
        <v>71</v>
      </c>
      <c r="E2" s="1" t="s">
        <v>38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2022-07-23T01:20:54Z</dcterms:created>
  <dcterms:modified xsi:type="dcterms:W3CDTF">2022-07-23T01:26:35Z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BFEA61D1FE074408888816056DB21A2E</vt:lpwstr>
  </property>
  <property fmtid="{D5CDD505-2E9C-101B-9397-08002B2CF9AE}" pid="3" name="KSOProductBuildVer">
    <vt:lpwstr>2052-11.1.0.11875</vt:lpwstr>
  </property>
</Properties>
</file>