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<sst xmlns="http://schemas.openxmlformats.org/spreadsheetml/2006/main" count="342" uniqueCount="139">
  <si>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</si>
  <si>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</si>
  <si>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</si>
  <si>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</si>
  <si>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</si>
  <si>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</si>
  <si>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</si>
  <si>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</si>
  <si>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</si>
  <si>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</si>
  <si>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</si>
  <si>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</si>
  <si>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</si>
  <si>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</si>
  <si>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</si>
  <si>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</si>
  <si>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</si>
  <si>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</si>
  <si>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</si>
  <si>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</si>
  <si>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</si>
  <si>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</si>
  <si>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</si>
  <si>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</si>
  <si>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</si>
  <si>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18387393423	</t>
  </si>
  <si>
    <t>Ctrip</t>
  </si>
  <si>
    <t>正常</t>
  </si>
  <si>
    <t>[廉江]城市便捷酒店(廉江一中店)(77382491)</t>
  </si>
  <si>
    <t>商务大床房&lt;双人入住&gt;&lt;内宾&gt;&lt;预付&gt;&lt;无早&gt;</t>
  </si>
  <si>
    <t>CNY</t>
  </si>
  <si>
    <t>邓辉福</t>
  </si>
  <si>
    <t>CA11323220723CNY</t>
  </si>
  <si>
    <t>未提现</t>
  </si>
  <si>
    <t>携程开票</t>
  </si>
  <si>
    <t xml:space="preserve">	</t>
  </si>
  <si>
    <t xml:space="preserve">18411987086	</t>
  </si>
  <si>
    <t>[武汉]城市便捷酒店(武汉卓刀泉南路店)(71638384)</t>
  </si>
  <si>
    <t>标准双床间&lt;双人入住&gt;&lt;内宾&gt;&lt;预付&gt;&lt;无早&gt;</t>
  </si>
  <si>
    <t>郭长贵</t>
  </si>
  <si>
    <t xml:space="preserve">18430981250	</t>
  </si>
  <si>
    <t>[怀化]城市便捷酒店(怀化第一人民医院医学院店)(71584095)</t>
  </si>
  <si>
    <t>高级双床房&lt;双人入住&gt;&lt;内宾&gt;&lt;预付&gt;&lt;双早&gt;</t>
  </si>
  <si>
    <t>彭洋</t>
  </si>
  <si>
    <t xml:space="preserve">18435206946	</t>
  </si>
  <si>
    <t>[杭州]杭州西溪紫金港希尔顿欢朋酒店(83420634)</t>
  </si>
  <si>
    <t>豪华大床房&lt;双人入住&gt;&lt;内宾&gt;&lt;预付&gt;&lt;双早&gt;</t>
  </si>
  <si>
    <t>张珊</t>
  </si>
  <si>
    <t xml:space="preserve">18443912360	</t>
  </si>
  <si>
    <t>[颍上]宜尚酒店(颍上高铁站五洲万汇广场店)(71584855)</t>
  </si>
  <si>
    <t>熊长君</t>
  </si>
  <si>
    <t xml:space="preserve">18444855409	</t>
  </si>
  <si>
    <t>[任丘]沧州任丘亚朵酒店(46261895)</t>
  </si>
  <si>
    <t>高级大床房&lt;双人入住&gt;&lt;内宾&gt;&lt;预付&gt;&lt;单早&gt;</t>
  </si>
  <si>
    <t>张凯威</t>
  </si>
  <si>
    <t xml:space="preserve">18446584639	</t>
  </si>
  <si>
    <t>[唐山]唐山会展中心亚朵轻居酒店(50191231)</t>
  </si>
  <si>
    <t>舒适大床房&lt;双人入住&gt;&lt;内宾&gt;&lt;预付&gt;&lt;单早&gt;</t>
  </si>
  <si>
    <t>黄君</t>
  </si>
  <si>
    <t xml:space="preserve">18447184701	</t>
  </si>
  <si>
    <t>[广州]柏曼酒店(广州东圃天河城琶洲会展店)(71579781)</t>
  </si>
  <si>
    <t>曼享大床房&lt;双人入住&gt;&lt;内宾&gt;&lt;预付&gt;&lt;无早&gt;</t>
  </si>
  <si>
    <t>陈明慧,陈旭灵</t>
  </si>
  <si>
    <t xml:space="preserve">18447764853	</t>
  </si>
  <si>
    <t>[新县]宜尚酒店(信阳新县店)(71582256)</t>
  </si>
  <si>
    <t>标准大床房&lt;双人入住&gt;&lt;内宾&gt;&lt;预付&gt;&lt;无早&gt;</t>
  </si>
  <si>
    <t>柳运达</t>
  </si>
  <si>
    <t>，</t>
  </si>
  <si>
    <t>A220723101152481</t>
  </si>
  <si>
    <t>CNY / HKD 当前参考汇率: 1.161355861</t>
  </si>
  <si>
    <t>总计：3582.27 CNY/
4160.29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</si>
  <si>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</si>
  <si>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</si>
  <si>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</si>
  <si>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</si>
  <si>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</si>
  <si>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</si>
  <si>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</si>
  <si>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</si>
  <si>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</si>
  <si>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</si>
  <si>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</si>
  <si>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</si>
  <si>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</si>
  <si>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</si>
  <si>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</si>
  <si>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</si>
  <si>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</si>
  <si>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</si>
  <si>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2022-07-19</t>
  </si>
  <si>
    <t>2626498</t>
  </si>
  <si>
    <t>宜尚酒店(信阳新县店)</t>
  </si>
  <si>
    <t>2022-07-20</t>
  </si>
  <si>
    <t>退房日月结</t>
  </si>
  <si>
    <t>220.32</t>
  </si>
  <si>
    <t>RMB</t>
  </si>
  <si>
    <t>0</t>
  </si>
  <si>
    <t>0.00</t>
  </si>
  <si>
    <t>携程汇智国内直连</t>
  </si>
  <si>
    <t>1861</t>
  </si>
  <si>
    <t>2022-07-19 22:55:37</t>
  </si>
  <si>
    <t>否</t>
  </si>
  <si>
    <t>汇智国际旅游发展有限公司</t>
  </si>
  <si>
    <t>直连</t>
  </si>
  <si>
    <t>2626405</t>
  </si>
  <si>
    <t>柏曼酒店(广州东圃天河城琶洲会展店)</t>
  </si>
  <si>
    <t>656.88</t>
  </si>
  <si>
    <t>2022-07-19 21:22:47</t>
  </si>
  <si>
    <t>2626314</t>
  </si>
  <si>
    <t>唐山会展中心亚朵轻居酒店</t>
  </si>
  <si>
    <t>260.98</t>
  </si>
  <si>
    <t>2022-07-19 19:48:01</t>
  </si>
  <si>
    <t>2626053</t>
  </si>
  <si>
    <t>沧州任丘亚朵酒店</t>
  </si>
  <si>
    <t>243.71</t>
  </si>
  <si>
    <t>2022-07-19 15:12:28</t>
  </si>
  <si>
    <t>2625945</t>
  </si>
  <si>
    <t>宜尚酒店(颍上高铁站五洲万汇广场店)</t>
  </si>
  <si>
    <t>242.76</t>
  </si>
  <si>
    <t>2022-07-19 13:01:16</t>
  </si>
  <si>
    <t>2022-07-18</t>
  </si>
  <si>
    <t>2625063</t>
  </si>
  <si>
    <t>杭州西溪紫金港希尔顿欢朋酒店</t>
  </si>
  <si>
    <t>1274.22</t>
  </si>
  <si>
    <t>2022-07-18 15:45:54</t>
  </si>
  <si>
    <t>2624936</t>
  </si>
  <si>
    <t>城市便捷酒店(怀化第一人民医院医学院店)</t>
  </si>
  <si>
    <t>348.84</t>
  </si>
  <si>
    <t>2022-07-18 13:28:07</t>
  </si>
  <si>
    <t>2022-07-16</t>
  </si>
  <si>
    <t>2622898</t>
  </si>
  <si>
    <t>城市便捷酒店(武汉卓刀泉南路店)</t>
  </si>
  <si>
    <t>173.40</t>
  </si>
  <si>
    <t>2022-07-16 07:33:08</t>
  </si>
  <si>
    <t>2022-07-13</t>
  </si>
  <si>
    <t>2620342</t>
  </si>
  <si>
    <t>城市便捷酒店(廉江一中店)</t>
  </si>
  <si>
    <t>161.16</t>
  </si>
  <si>
    <t>2022-07-13 22:46:02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</si>
</sst>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44761</v>
      </c>
      <c r="G2" s="6">
        <v>44762</v>
      </c>
      <c r="H2" s="4">
        <v>1</v>
      </c>
      <c r="I2" s="4">
        <v>1</v>
      </c>
      <c r="J2" s="4">
        <v>1</v>
      </c>
      <c r="K2" s="4" t="s">
        <v>30</v>
      </c>
      <c r="L2" s="4">
        <v>161.16</v>
      </c>
      <c r="M2" s="4">
        <v>161.16</v>
      </c>
      <c r="N2" s="4" t="s">
        <v>31</v>
      </c>
      <c r="O2" s="4" t="s">
        <v>32</v>
      </c>
      <c r="P2" s="4" t="s">
        <v>33</v>
      </c>
      <c r="Q2" s="4">
        <v>0</v>
      </c>
      <c r="R2" s="7">
        <v>44755</v>
      </c>
      <c r="S2" s="6">
        <v>44765</v>
      </c>
      <c r="T2" s="4" t="s">
        <v>34</v>
      </c>
      <c r="U2" s="4">
        <v>161.16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44761</v>
      </c>
      <c r="G3" s="6">
        <v>44762</v>
      </c>
      <c r="H3" s="4">
        <v>1</v>
      </c>
      <c r="I3" s="4">
        <v>1</v>
      </c>
      <c r="J3" s="4">
        <v>1</v>
      </c>
      <c r="K3" s="4" t="s">
        <v>30</v>
      </c>
      <c r="L3" s="4">
        <v>173.4</v>
      </c>
      <c r="M3" s="4">
        <v>173.4</v>
      </c>
      <c r="N3" s="4" t="s">
        <v>39</v>
      </c>
      <c r="O3" s="4" t="s">
        <v>32</v>
      </c>
      <c r="P3" s="4" t="s">
        <v>33</v>
      </c>
      <c r="Q3" s="4">
        <v>0</v>
      </c>
      <c r="R3" s="7">
        <v>44758</v>
      </c>
      <c r="S3" s="6">
        <v>44765</v>
      </c>
      <c r="T3" s="4" t="s">
        <v>34</v>
      </c>
      <c r="U3" s="4">
        <v>173.4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44760</v>
      </c>
      <c r="G4" s="6">
        <v>44762</v>
      </c>
      <c r="H4" s="4">
        <v>1</v>
      </c>
      <c r="I4" s="4">
        <v>2</v>
      </c>
      <c r="J4" s="4">
        <v>2</v>
      </c>
      <c r="K4" s="4" t="s">
        <v>30</v>
      </c>
      <c r="L4" s="4">
        <v>348.84</v>
      </c>
      <c r="M4" s="4">
        <v>348.84</v>
      </c>
      <c r="N4" s="4" t="s">
        <v>43</v>
      </c>
      <c r="O4" s="4" t="s">
        <v>32</v>
      </c>
      <c r="P4" s="4" t="s">
        <v>33</v>
      </c>
      <c r="Q4" s="4">
        <v>0</v>
      </c>
      <c r="R4" s="7">
        <v>44760</v>
      </c>
      <c r="S4" s="6">
        <v>44765</v>
      </c>
      <c r="T4" s="4" t="s">
        <v>34</v>
      </c>
      <c r="U4" s="4">
        <v>348.84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44760</v>
      </c>
      <c r="G5" s="6">
        <v>44762</v>
      </c>
      <c r="H5" s="4">
        <v>1</v>
      </c>
      <c r="I5" s="4">
        <v>2</v>
      </c>
      <c r="J5" s="4">
        <v>2</v>
      </c>
      <c r="K5" s="4" t="s">
        <v>30</v>
      </c>
      <c r="L5" s="4">
        <v>1274.22</v>
      </c>
      <c r="M5" s="4">
        <v>1274.22</v>
      </c>
      <c r="N5" s="4" t="s">
        <v>47</v>
      </c>
      <c r="O5" s="4" t="s">
        <v>32</v>
      </c>
      <c r="P5" s="4" t="s">
        <v>33</v>
      </c>
      <c r="Q5" s="4">
        <v>0</v>
      </c>
      <c r="R5" s="7">
        <v>44760</v>
      </c>
      <c r="S5" s="6">
        <v>44765</v>
      </c>
      <c r="T5" s="4" t="s">
        <v>34</v>
      </c>
      <c r="U5" s="4">
        <v>1274.22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46</v>
      </c>
      <c r="F6" s="6">
        <v>44761</v>
      </c>
      <c r="G6" s="6">
        <v>44762</v>
      </c>
      <c r="H6" s="4">
        <v>1</v>
      </c>
      <c r="I6" s="4">
        <v>1</v>
      </c>
      <c r="J6" s="4">
        <v>1</v>
      </c>
      <c r="K6" s="4" t="s">
        <v>30</v>
      </c>
      <c r="L6" s="4">
        <v>242.76</v>
      </c>
      <c r="M6" s="4">
        <v>242.76</v>
      </c>
      <c r="N6" s="4" t="s">
        <v>50</v>
      </c>
      <c r="O6" s="4" t="s">
        <v>32</v>
      </c>
      <c r="P6" s="4" t="s">
        <v>33</v>
      </c>
      <c r="Q6" s="4">
        <v>0</v>
      </c>
      <c r="R6" s="7">
        <v>44761</v>
      </c>
      <c r="S6" s="6">
        <v>44765</v>
      </c>
      <c r="T6" s="4" t="s">
        <v>34</v>
      </c>
      <c r="U6" s="4">
        <v>242.76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44761</v>
      </c>
      <c r="G7" s="6">
        <v>44762</v>
      </c>
      <c r="H7" s="4">
        <v>1</v>
      </c>
      <c r="I7" s="4">
        <v>1</v>
      </c>
      <c r="J7" s="4">
        <v>1</v>
      </c>
      <c r="K7" s="4" t="s">
        <v>30</v>
      </c>
      <c r="L7" s="4">
        <v>243.71</v>
      </c>
      <c r="M7" s="4">
        <v>243.71</v>
      </c>
      <c r="N7" s="4" t="s">
        <v>54</v>
      </c>
      <c r="O7" s="4" t="s">
        <v>32</v>
      </c>
      <c r="P7" s="4" t="s">
        <v>33</v>
      </c>
      <c r="Q7" s="4">
        <v>0</v>
      </c>
      <c r="R7" s="7">
        <v>44761</v>
      </c>
      <c r="S7" s="6">
        <v>44765</v>
      </c>
      <c r="T7" s="4" t="s">
        <v>34</v>
      </c>
      <c r="U7" s="4">
        <v>243.71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44761</v>
      </c>
      <c r="G8" s="6">
        <v>44762</v>
      </c>
      <c r="H8" s="4">
        <v>1</v>
      </c>
      <c r="I8" s="4">
        <v>1</v>
      </c>
      <c r="J8" s="4">
        <v>1</v>
      </c>
      <c r="K8" s="4" t="s">
        <v>30</v>
      </c>
      <c r="L8" s="4">
        <v>260.98</v>
      </c>
      <c r="M8" s="4">
        <v>260.98</v>
      </c>
      <c r="N8" s="4" t="s">
        <v>58</v>
      </c>
      <c r="O8" s="4" t="s">
        <v>32</v>
      </c>
      <c r="P8" s="4" t="s">
        <v>33</v>
      </c>
      <c r="Q8" s="4">
        <v>0</v>
      </c>
      <c r="R8" s="7">
        <v>44761</v>
      </c>
      <c r="S8" s="6">
        <v>44765</v>
      </c>
      <c r="T8" s="4" t="s">
        <v>34</v>
      </c>
      <c r="U8" s="4">
        <v>260.98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44761</v>
      </c>
      <c r="G9" s="6">
        <v>44762</v>
      </c>
      <c r="H9" s="4">
        <v>2</v>
      </c>
      <c r="I9" s="4">
        <v>1</v>
      </c>
      <c r="J9" s="4">
        <v>2</v>
      </c>
      <c r="K9" s="4" t="s">
        <v>30</v>
      </c>
      <c r="L9" s="4">
        <v>656.88</v>
      </c>
      <c r="M9" s="4">
        <v>656.88</v>
      </c>
      <c r="N9" s="4" t="s">
        <v>62</v>
      </c>
      <c r="O9" s="4" t="s">
        <v>32</v>
      </c>
      <c r="P9" s="4" t="s">
        <v>33</v>
      </c>
      <c r="Q9" s="4">
        <v>0</v>
      </c>
      <c r="R9" s="7">
        <v>44761</v>
      </c>
      <c r="S9" s="6">
        <v>44765</v>
      </c>
      <c r="T9" s="4" t="s">
        <v>34</v>
      </c>
      <c r="U9" s="4">
        <v>656.88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44761</v>
      </c>
      <c r="G10" s="6">
        <v>44762</v>
      </c>
      <c r="H10" s="4">
        <v>1</v>
      </c>
      <c r="I10" s="4">
        <v>1</v>
      </c>
      <c r="J10" s="4">
        <v>1</v>
      </c>
      <c r="K10" s="4" t="s">
        <v>30</v>
      </c>
      <c r="L10" s="4">
        <v>220.32</v>
      </c>
      <c r="M10" s="4">
        <v>220.32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44761</v>
      </c>
      <c r="S10" s="6">
        <v>44765</v>
      </c>
      <c r="T10" s="4" t="s">
        <v>34</v>
      </c>
      <c r="U10" s="4">
        <v>220.32</v>
      </c>
      <c r="V10" s="4">
        <v>0</v>
      </c>
      <c r="W10" s="4">
        <v>0</v>
      </c>
      <c r="X10" s="4" t="s">
        <v>35</v>
      </c>
      <c r="Y1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7" sqref="A17:A19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spans="1:9">
      <c r="A2" s="5">
        <v>18387393423</v>
      </c>
      <c r="B2" s="6">
        <v>44761</v>
      </c>
      <c r="C2" s="6">
        <v>44762</v>
      </c>
      <c r="D2" s="4">
        <v>161.16</v>
      </c>
      <c r="E2" s="4" t="str">
        <f>VLOOKUP(A2,HOP!A:L,12,0)</f>
        <v>161.16</v>
      </c>
      <c r="F2" s="4" t="str">
        <f>VLOOKUP(A2,HOP!A:C,3,0)</f>
        <v>2620342</v>
      </c>
      <c r="G2" s="4">
        <f>D2-E2</f>
        <v>0</v>
      </c>
      <c r="H2" s="4" t="str">
        <f>$H$1&amp;F2</f>
        <v>，2620342</v>
      </c>
      <c r="I2" s="4" t="str">
        <f>VLOOKUP(A2,HOP!A:U,21,0)</f>
        <v>直连</v>
      </c>
    </row>
    <row r="3" s="4" customFormat="1" spans="1:9">
      <c r="A3" s="5">
        <v>18411987086</v>
      </c>
      <c r="B3" s="6">
        <v>44761</v>
      </c>
      <c r="C3" s="6">
        <v>44762</v>
      </c>
      <c r="D3" s="4">
        <v>173.4</v>
      </c>
      <c r="E3" s="4" t="str">
        <f>VLOOKUP(A3,HOP!A:L,12,0)</f>
        <v>173.40</v>
      </c>
      <c r="F3" s="4" t="str">
        <f>VLOOKUP(A3,HOP!A:C,3,0)</f>
        <v>2622898</v>
      </c>
      <c r="G3" s="4">
        <f t="shared" ref="G3:G10" si="0">D3-E3</f>
        <v>0</v>
      </c>
      <c r="H3" s="4" t="str">
        <f t="shared" ref="H3:H10" si="1">$H$1&amp;F3</f>
        <v>，2622898</v>
      </c>
      <c r="I3" s="4" t="str">
        <f>VLOOKUP(A3,HOP!A:U,21,0)</f>
        <v>直连</v>
      </c>
    </row>
    <row r="4" s="4" customFormat="1" spans="1:9">
      <c r="A4" s="5">
        <v>18430981250</v>
      </c>
      <c r="B4" s="6">
        <v>44760</v>
      </c>
      <c r="C4" s="6">
        <v>44762</v>
      </c>
      <c r="D4" s="4">
        <v>348.84</v>
      </c>
      <c r="E4" s="4" t="str">
        <f>VLOOKUP(A4,HOP!A:L,12,0)</f>
        <v>348.84</v>
      </c>
      <c r="F4" s="4" t="str">
        <f>VLOOKUP(A4,HOP!A:C,3,0)</f>
        <v>2624936</v>
      </c>
      <c r="G4" s="4">
        <f t="shared" si="0"/>
        <v>0</v>
      </c>
      <c r="H4" s="4" t="str">
        <f t="shared" si="1"/>
        <v>，2624936</v>
      </c>
      <c r="I4" s="4" t="str">
        <f>VLOOKUP(A4,HOP!A:U,21,0)</f>
        <v>直连</v>
      </c>
    </row>
    <row r="5" s="4" customFormat="1" spans="1:9">
      <c r="A5" s="5">
        <v>18435206946</v>
      </c>
      <c r="B5" s="6">
        <v>44760</v>
      </c>
      <c r="C5" s="6">
        <v>44762</v>
      </c>
      <c r="D5" s="4">
        <v>1274.22</v>
      </c>
      <c r="E5" s="4" t="str">
        <f>VLOOKUP(A5,HOP!A:L,12,0)</f>
        <v>1274.22</v>
      </c>
      <c r="F5" s="4" t="str">
        <f>VLOOKUP(A5,HOP!A:C,3,0)</f>
        <v>2625063</v>
      </c>
      <c r="G5" s="4">
        <f t="shared" si="0"/>
        <v>0</v>
      </c>
      <c r="H5" s="4" t="str">
        <f t="shared" si="1"/>
        <v>，2625063</v>
      </c>
      <c r="I5" s="4" t="str">
        <f>VLOOKUP(A5,HOP!A:U,21,0)</f>
        <v>直连</v>
      </c>
    </row>
    <row r="6" s="4" customFormat="1" spans="1:9">
      <c r="A6" s="5">
        <v>18443912360</v>
      </c>
      <c r="B6" s="6">
        <v>44761</v>
      </c>
      <c r="C6" s="6">
        <v>44762</v>
      </c>
      <c r="D6" s="4">
        <v>242.76</v>
      </c>
      <c r="E6" s="4" t="str">
        <f>VLOOKUP(A6,HOP!A:L,12,0)</f>
        <v>242.76</v>
      </c>
      <c r="F6" s="4" t="str">
        <f>VLOOKUP(A6,HOP!A:C,3,0)</f>
        <v>2625945</v>
      </c>
      <c r="G6" s="4">
        <f t="shared" si="0"/>
        <v>0</v>
      </c>
      <c r="H6" s="4" t="str">
        <f t="shared" si="1"/>
        <v>，2625945</v>
      </c>
      <c r="I6" s="4" t="str">
        <f>VLOOKUP(A6,HOP!A:U,21,0)</f>
        <v>直连</v>
      </c>
    </row>
    <row r="7" s="4" customFormat="1" spans="1:9">
      <c r="A7" s="5">
        <v>18444855409</v>
      </c>
      <c r="B7" s="6">
        <v>44761</v>
      </c>
      <c r="C7" s="6">
        <v>44762</v>
      </c>
      <c r="D7" s="4">
        <v>243.71</v>
      </c>
      <c r="E7" s="4" t="str">
        <f>VLOOKUP(A7,HOP!A:L,12,0)</f>
        <v>243.71</v>
      </c>
      <c r="F7" s="4" t="str">
        <f>VLOOKUP(A7,HOP!A:C,3,0)</f>
        <v>2626053</v>
      </c>
      <c r="G7" s="4">
        <f t="shared" si="0"/>
        <v>0</v>
      </c>
      <c r="H7" s="4" t="str">
        <f t="shared" si="1"/>
        <v>，2626053</v>
      </c>
      <c r="I7" s="4" t="str">
        <f>VLOOKUP(A7,HOP!A:U,21,0)</f>
        <v>直连</v>
      </c>
    </row>
    <row r="8" s="4" customFormat="1" spans="1:9">
      <c r="A8" s="5">
        <v>18446584639</v>
      </c>
      <c r="B8" s="6">
        <v>44761</v>
      </c>
      <c r="C8" s="6">
        <v>44762</v>
      </c>
      <c r="D8" s="4">
        <v>260.98</v>
      </c>
      <c r="E8" s="4" t="str">
        <f>VLOOKUP(A8,HOP!A:L,12,0)</f>
        <v>260.98</v>
      </c>
      <c r="F8" s="4" t="str">
        <f>VLOOKUP(A8,HOP!A:C,3,0)</f>
        <v>2626314</v>
      </c>
      <c r="G8" s="4">
        <f t="shared" si="0"/>
        <v>0</v>
      </c>
      <c r="H8" s="4" t="str">
        <f t="shared" si="1"/>
        <v>，2626314</v>
      </c>
      <c r="I8" s="4" t="str">
        <f>VLOOKUP(A8,HOP!A:U,21,0)</f>
        <v>直连</v>
      </c>
    </row>
    <row r="9" s="4" customFormat="1" spans="1:9">
      <c r="A9" s="5">
        <v>18447184701</v>
      </c>
      <c r="B9" s="6">
        <v>44761</v>
      </c>
      <c r="C9" s="6">
        <v>44762</v>
      </c>
      <c r="D9" s="4">
        <v>656.88</v>
      </c>
      <c r="E9" s="4" t="str">
        <f>VLOOKUP(A9,HOP!A:L,12,0)</f>
        <v>656.88</v>
      </c>
      <c r="F9" s="4" t="str">
        <f>VLOOKUP(A9,HOP!A:C,3,0)</f>
        <v>2626405</v>
      </c>
      <c r="G9" s="4">
        <f t="shared" si="0"/>
        <v>0</v>
      </c>
      <c r="H9" s="4" t="str">
        <f t="shared" si="1"/>
        <v>，2626405</v>
      </c>
      <c r="I9" s="4" t="str">
        <f>VLOOKUP(A9,HOP!A:U,21,0)</f>
        <v>直连</v>
      </c>
    </row>
    <row r="10" s="4" customFormat="1" spans="1:9">
      <c r="A10" s="5">
        <v>18447764853</v>
      </c>
      <c r="B10" s="6">
        <v>44761</v>
      </c>
      <c r="C10" s="6">
        <v>44762</v>
      </c>
      <c r="D10" s="4">
        <v>220.32</v>
      </c>
      <c r="E10" s="4" t="str">
        <f>VLOOKUP(A10,HOP!A:L,12,0)</f>
        <v>220.32</v>
      </c>
      <c r="F10" s="4" t="str">
        <f>VLOOKUP(A10,HOP!A:C,3,0)</f>
        <v>2626498</v>
      </c>
      <c r="G10" s="4">
        <f t="shared" si="0"/>
        <v>0</v>
      </c>
      <c r="H10" s="4" t="str">
        <f t="shared" si="1"/>
        <v>，2626498</v>
      </c>
      <c r="I10" s="4" t="str">
        <f>VLOOKUP(A10,HOP!A:U,21,0)</f>
        <v>直连</v>
      </c>
    </row>
    <row r="12" spans="4:4">
      <c r="D12" s="4">
        <f>SUM(D2:D11)</f>
        <v>3582.27</v>
      </c>
    </row>
    <row r="17" spans="1:1">
      <c r="A17" s="4" t="s">
        <v>68</v>
      </c>
    </row>
    <row r="18" spans="1:1">
      <c r="A18" s="4" t="s">
        <v>69</v>
      </c>
    </row>
    <row r="19" spans="1:1">
      <c r="A19" s="4" t="s">
        <v>70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71</v>
      </c>
      <c r="B1" s="2" t="s">
        <v>72</v>
      </c>
      <c r="C1" s="2" t="s">
        <v>73</v>
      </c>
      <c r="D1" s="2" t="s">
        <v>74</v>
      </c>
      <c r="E1" s="2" t="s">
        <v>13</v>
      </c>
      <c r="F1" s="2" t="s">
        <v>5</v>
      </c>
      <c r="G1" s="2" t="s">
        <v>6</v>
      </c>
      <c r="H1" s="2" t="s">
        <v>75</v>
      </c>
      <c r="I1" s="2" t="s">
        <v>76</v>
      </c>
      <c r="J1" s="2" t="s">
        <v>77</v>
      </c>
      <c r="K1" s="2" t="s">
        <v>78</v>
      </c>
      <c r="L1" s="2" t="s">
        <v>79</v>
      </c>
      <c r="M1" s="2" t="s">
        <v>80</v>
      </c>
      <c r="N1" s="2" t="s">
        <v>81</v>
      </c>
      <c r="O1" s="2" t="s">
        <v>82</v>
      </c>
      <c r="P1" s="2" t="s">
        <v>83</v>
      </c>
      <c r="Q1" s="2" t="s">
        <v>84</v>
      </c>
      <c r="R1" s="2" t="s">
        <v>85</v>
      </c>
      <c r="S1" s="2" t="s">
        <v>86</v>
      </c>
      <c r="T1" s="2" t="s">
        <v>87</v>
      </c>
      <c r="U1" s="2" t="s">
        <v>88</v>
      </c>
    </row>
    <row r="2" s="1" customFormat="1" spans="1:21">
      <c r="A2" s="3">
        <v>18447764853</v>
      </c>
      <c r="B2" s="1" t="s">
        <v>89</v>
      </c>
      <c r="C2" s="1" t="s">
        <v>90</v>
      </c>
      <c r="D2" s="1" t="s">
        <v>91</v>
      </c>
      <c r="E2" s="1" t="s">
        <v>66</v>
      </c>
      <c r="F2" s="1" t="s">
        <v>89</v>
      </c>
      <c r="G2" s="1" t="s">
        <v>92</v>
      </c>
      <c r="H2" s="1" t="s">
        <v>93</v>
      </c>
      <c r="I2" s="1" t="s">
        <v>94</v>
      </c>
      <c r="J2" s="1" t="s">
        <v>95</v>
      </c>
      <c r="K2" s="1" t="s">
        <v>94</v>
      </c>
      <c r="L2" s="1" t="s">
        <v>94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</row>
    <row r="3" s="1" customFormat="1" spans="1:21">
      <c r="A3" s="3">
        <v>18447184701</v>
      </c>
      <c r="B3" s="1" t="s">
        <v>89</v>
      </c>
      <c r="C3" s="1" t="s">
        <v>104</v>
      </c>
      <c r="D3" s="1" t="s">
        <v>105</v>
      </c>
      <c r="E3" s="1" t="s">
        <v>62</v>
      </c>
      <c r="F3" s="1" t="s">
        <v>89</v>
      </c>
      <c r="G3" s="1" t="s">
        <v>92</v>
      </c>
      <c r="H3" s="1" t="s">
        <v>93</v>
      </c>
      <c r="I3" s="1" t="s">
        <v>106</v>
      </c>
      <c r="J3" s="1" t="s">
        <v>95</v>
      </c>
      <c r="K3" s="1" t="s">
        <v>106</v>
      </c>
      <c r="L3" s="1" t="s">
        <v>106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107</v>
      </c>
      <c r="S3" s="1" t="s">
        <v>101</v>
      </c>
      <c r="T3" s="1" t="s">
        <v>102</v>
      </c>
      <c r="U3" s="1" t="s">
        <v>103</v>
      </c>
    </row>
    <row r="4" s="1" customFormat="1" spans="1:21">
      <c r="A4" s="3">
        <v>18446584639</v>
      </c>
      <c r="B4" s="1" t="s">
        <v>89</v>
      </c>
      <c r="C4" s="1" t="s">
        <v>108</v>
      </c>
      <c r="D4" s="1" t="s">
        <v>109</v>
      </c>
      <c r="E4" s="1" t="s">
        <v>58</v>
      </c>
      <c r="F4" s="1" t="s">
        <v>89</v>
      </c>
      <c r="G4" s="1" t="s">
        <v>92</v>
      </c>
      <c r="H4" s="1" t="s">
        <v>93</v>
      </c>
      <c r="I4" s="1" t="s">
        <v>110</v>
      </c>
      <c r="J4" s="1" t="s">
        <v>95</v>
      </c>
      <c r="K4" s="1" t="s">
        <v>110</v>
      </c>
      <c r="L4" s="1" t="s">
        <v>110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99</v>
      </c>
      <c r="R4" s="1" t="s">
        <v>111</v>
      </c>
      <c r="S4" s="1" t="s">
        <v>101</v>
      </c>
      <c r="T4" s="1" t="s">
        <v>102</v>
      </c>
      <c r="U4" s="1" t="s">
        <v>103</v>
      </c>
    </row>
    <row r="5" s="1" customFormat="1" spans="1:21">
      <c r="A5" s="3">
        <v>18444855409</v>
      </c>
      <c r="B5" s="1" t="s">
        <v>89</v>
      </c>
      <c r="C5" s="1" t="s">
        <v>112</v>
      </c>
      <c r="D5" s="1" t="s">
        <v>113</v>
      </c>
      <c r="E5" s="1" t="s">
        <v>54</v>
      </c>
      <c r="F5" s="1" t="s">
        <v>89</v>
      </c>
      <c r="G5" s="1" t="s">
        <v>92</v>
      </c>
      <c r="H5" s="1" t="s">
        <v>93</v>
      </c>
      <c r="I5" s="1" t="s">
        <v>114</v>
      </c>
      <c r="J5" s="1" t="s">
        <v>95</v>
      </c>
      <c r="K5" s="1" t="s">
        <v>114</v>
      </c>
      <c r="L5" s="1" t="s">
        <v>114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115</v>
      </c>
      <c r="S5" s="1" t="s">
        <v>101</v>
      </c>
      <c r="T5" s="1" t="s">
        <v>102</v>
      </c>
      <c r="U5" s="1" t="s">
        <v>103</v>
      </c>
    </row>
    <row r="6" s="1" customFormat="1" spans="1:21">
      <c r="A6" s="3">
        <v>18443912360</v>
      </c>
      <c r="B6" s="1" t="s">
        <v>89</v>
      </c>
      <c r="C6" s="1" t="s">
        <v>116</v>
      </c>
      <c r="D6" s="1" t="s">
        <v>117</v>
      </c>
      <c r="E6" s="1" t="s">
        <v>50</v>
      </c>
      <c r="F6" s="1" t="s">
        <v>89</v>
      </c>
      <c r="G6" s="1" t="s">
        <v>92</v>
      </c>
      <c r="H6" s="1" t="s">
        <v>93</v>
      </c>
      <c r="I6" s="1" t="s">
        <v>118</v>
      </c>
      <c r="J6" s="1" t="s">
        <v>95</v>
      </c>
      <c r="K6" s="1" t="s">
        <v>118</v>
      </c>
      <c r="L6" s="1" t="s">
        <v>118</v>
      </c>
      <c r="M6" s="1" t="s">
        <v>96</v>
      </c>
      <c r="N6" s="1" t="s">
        <v>96</v>
      </c>
      <c r="O6" s="1" t="s">
        <v>97</v>
      </c>
      <c r="P6" s="1" t="s">
        <v>98</v>
      </c>
      <c r="Q6" s="1" t="s">
        <v>99</v>
      </c>
      <c r="R6" s="1" t="s">
        <v>119</v>
      </c>
      <c r="S6" s="1" t="s">
        <v>101</v>
      </c>
      <c r="T6" s="1" t="s">
        <v>102</v>
      </c>
      <c r="U6" s="1" t="s">
        <v>103</v>
      </c>
    </row>
    <row r="7" s="1" customFormat="1" spans="1:21">
      <c r="A7" s="3">
        <v>18435206946</v>
      </c>
      <c r="B7" s="1" t="s">
        <v>120</v>
      </c>
      <c r="C7" s="1" t="s">
        <v>121</v>
      </c>
      <c r="D7" s="1" t="s">
        <v>122</v>
      </c>
      <c r="E7" s="1" t="s">
        <v>47</v>
      </c>
      <c r="F7" s="1" t="s">
        <v>120</v>
      </c>
      <c r="G7" s="1" t="s">
        <v>92</v>
      </c>
      <c r="H7" s="1" t="s">
        <v>93</v>
      </c>
      <c r="I7" s="1" t="s">
        <v>123</v>
      </c>
      <c r="J7" s="1" t="s">
        <v>95</v>
      </c>
      <c r="K7" s="1" t="s">
        <v>123</v>
      </c>
      <c r="L7" s="1" t="s">
        <v>123</v>
      </c>
      <c r="M7" s="1" t="s">
        <v>96</v>
      </c>
      <c r="N7" s="1" t="s">
        <v>96</v>
      </c>
      <c r="O7" s="1" t="s">
        <v>97</v>
      </c>
      <c r="P7" s="1" t="s">
        <v>98</v>
      </c>
      <c r="Q7" s="1" t="s">
        <v>99</v>
      </c>
      <c r="R7" s="1" t="s">
        <v>124</v>
      </c>
      <c r="S7" s="1" t="s">
        <v>101</v>
      </c>
      <c r="T7" s="1" t="s">
        <v>102</v>
      </c>
      <c r="U7" s="1" t="s">
        <v>103</v>
      </c>
    </row>
    <row r="8" s="1" customFormat="1" spans="1:21">
      <c r="A8" s="3">
        <v>18430981250</v>
      </c>
      <c r="B8" s="1" t="s">
        <v>120</v>
      </c>
      <c r="C8" s="1" t="s">
        <v>125</v>
      </c>
      <c r="D8" s="1" t="s">
        <v>126</v>
      </c>
      <c r="E8" s="1" t="s">
        <v>43</v>
      </c>
      <c r="F8" s="1" t="s">
        <v>120</v>
      </c>
      <c r="G8" s="1" t="s">
        <v>92</v>
      </c>
      <c r="H8" s="1" t="s">
        <v>93</v>
      </c>
      <c r="I8" s="1" t="s">
        <v>127</v>
      </c>
      <c r="J8" s="1" t="s">
        <v>95</v>
      </c>
      <c r="K8" s="1" t="s">
        <v>127</v>
      </c>
      <c r="L8" s="1" t="s">
        <v>127</v>
      </c>
      <c r="M8" s="1" t="s">
        <v>96</v>
      </c>
      <c r="N8" s="1" t="s">
        <v>96</v>
      </c>
      <c r="O8" s="1" t="s">
        <v>97</v>
      </c>
      <c r="P8" s="1" t="s">
        <v>98</v>
      </c>
      <c r="Q8" s="1" t="s">
        <v>99</v>
      </c>
      <c r="R8" s="1" t="s">
        <v>128</v>
      </c>
      <c r="S8" s="1" t="s">
        <v>101</v>
      </c>
      <c r="T8" s="1" t="s">
        <v>102</v>
      </c>
      <c r="U8" s="1" t="s">
        <v>103</v>
      </c>
    </row>
    <row r="9" s="1" customFormat="1" spans="1:21">
      <c r="A9" s="3">
        <v>18411987086</v>
      </c>
      <c r="B9" s="1" t="s">
        <v>129</v>
      </c>
      <c r="C9" s="1" t="s">
        <v>130</v>
      </c>
      <c r="D9" s="1" t="s">
        <v>131</v>
      </c>
      <c r="E9" s="1" t="s">
        <v>39</v>
      </c>
      <c r="F9" s="1" t="s">
        <v>89</v>
      </c>
      <c r="G9" s="1" t="s">
        <v>92</v>
      </c>
      <c r="H9" s="1" t="s">
        <v>93</v>
      </c>
      <c r="I9" s="1" t="s">
        <v>132</v>
      </c>
      <c r="J9" s="1" t="s">
        <v>95</v>
      </c>
      <c r="K9" s="1" t="s">
        <v>132</v>
      </c>
      <c r="L9" s="1" t="s">
        <v>132</v>
      </c>
      <c r="M9" s="1" t="s">
        <v>96</v>
      </c>
      <c r="N9" s="1" t="s">
        <v>96</v>
      </c>
      <c r="O9" s="1" t="s">
        <v>97</v>
      </c>
      <c r="P9" s="1" t="s">
        <v>98</v>
      </c>
      <c r="Q9" s="1" t="s">
        <v>99</v>
      </c>
      <c r="R9" s="1" t="s">
        <v>133</v>
      </c>
      <c r="S9" s="1" t="s">
        <v>101</v>
      </c>
      <c r="T9" s="1" t="s">
        <v>102</v>
      </c>
      <c r="U9" s="1" t="s">
        <v>103</v>
      </c>
    </row>
    <row r="10" s="1" customFormat="1" spans="1:21">
      <c r="A10" s="3">
        <v>18387393423</v>
      </c>
      <c r="B10" s="1" t="s">
        <v>134</v>
      </c>
      <c r="C10" s="1" t="s">
        <v>135</v>
      </c>
      <c r="D10" s="1" t="s">
        <v>136</v>
      </c>
      <c r="E10" s="1" t="s">
        <v>31</v>
      </c>
      <c r="F10" s="1" t="s">
        <v>89</v>
      </c>
      <c r="G10" s="1" t="s">
        <v>92</v>
      </c>
      <c r="H10" s="1" t="s">
        <v>93</v>
      </c>
      <c r="I10" s="1" t="s">
        <v>137</v>
      </c>
      <c r="J10" s="1" t="s">
        <v>95</v>
      </c>
      <c r="K10" s="1" t="s">
        <v>137</v>
      </c>
      <c r="L10" s="1" t="s">
        <v>137</v>
      </c>
      <c r="M10" s="1" t="s">
        <v>96</v>
      </c>
      <c r="N10" s="1" t="s">
        <v>96</v>
      </c>
      <c r="O10" s="1" t="s">
        <v>97</v>
      </c>
      <c r="P10" s="1" t="s">
        <v>98</v>
      </c>
      <c r="Q10" s="1" t="s">
        <v>99</v>
      </c>
      <c r="R10" s="1" t="s">
        <v>138</v>
      </c>
      <c r="S10" s="1" t="s">
        <v>101</v>
      </c>
      <c r="T10" s="1" t="s">
        <v>102</v>
      </c>
      <c r="U10" s="1" t="s">
        <v>103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2022-07-23T01:52:55Z</dcterms:created>
  <dcterms:modified xsi:type="dcterms:W3CDTF">2022-07-23T02:12:29Z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2F99374BCB634523BF0C5D0099301F14</vt:lpwstr>
  </property>
  <property fmtid="{D5CDD505-2E9C-101B-9397-08002B2CF9AE}" pid="3" name="KSOProductBuildVer">
    <vt:lpwstr>2052-11.1.0.11875</vt:lpwstr>
  </property>
</Properties>
</file>