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<sst xmlns="http://schemas.openxmlformats.org/spreadsheetml/2006/main" count="551" uniqueCount="161">
  <si>
    <t>同程旅行对账单
(账期：20220718-20220724)</t>
  </si>
  <si>
    <t>应付房费总金额</t>
  </si>
  <si>
    <t>应付罚金总金额</t>
  </si>
  <si>
    <t>调整项</t>
  </si>
  <si>
    <t>币种</t>
  </si>
  <si>
    <t>应付合计</t>
  </si>
  <si>
    <t>6782.30</t>
  </si>
  <si>
    <t>0.00</t>
  </si>
  <si>
    <t>-480.00</t>
  </si>
  <si>
    <t>CNY</t>
  </si>
  <si>
    <t>6302.30</t>
  </si>
  <si>
    <t>贵阳溪山里酒店</t>
  </si>
  <si>
    <t/>
  </si>
  <si>
    <t>小计:5466.30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</si>
  <si>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</si>
  <si>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</si>
  <si>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</si>
  <si>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</si>
  <si>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</si>
  <si>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</si>
  <si>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</si>
  <si>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</si>
  <si>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</si>
  <si>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</si>
  <si>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</si>
  <si>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</si>
  <si>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1503002704</t>
  </si>
  <si>
    <t>181359</t>
  </si>
  <si>
    <t>李治</t>
  </si>
  <si>
    <t>高级双床房</t>
  </si>
  <si>
    <t>非分账</t>
  </si>
  <si>
    <t>2022/07/17</t>
  </si>
  <si>
    <t>2022/07/18</t>
  </si>
  <si>
    <t>1.00</t>
  </si>
  <si>
    <t>378.50</t>
  </si>
  <si>
    <t>1500980250</t>
  </si>
  <si>
    <t>蒙/雪兵</t>
  </si>
  <si>
    <t>2022/07/22</t>
  </si>
  <si>
    <t>5.00</t>
  </si>
  <si>
    <t>1892.50</t>
  </si>
  <si>
    <t>1504105658</t>
  </si>
  <si>
    <t>181412</t>
  </si>
  <si>
    <t>孙铁成</t>
  </si>
  <si>
    <t>高级精致房</t>
  </si>
  <si>
    <t>2022/07/19</t>
  </si>
  <si>
    <t>3.00</t>
  </si>
  <si>
    <t>1029.90</t>
  </si>
  <si>
    <t>1507566190</t>
  </si>
  <si>
    <t>181649</t>
  </si>
  <si>
    <t>顾旺英</t>
  </si>
  <si>
    <t>2022/07/21</t>
  </si>
  <si>
    <t>1503330194</t>
  </si>
  <si>
    <t>李双燕</t>
  </si>
  <si>
    <t>2022/07/24</t>
  </si>
  <si>
    <t>2.00</t>
  </si>
  <si>
    <t>686.60</t>
  </si>
  <si>
    <t>1509971235</t>
  </si>
  <si>
    <t>吴宗先</t>
  </si>
  <si>
    <t>2022/07/23</t>
  </si>
  <si>
    <t>唐荣勇</t>
  </si>
  <si>
    <t>1509973594</t>
  </si>
  <si>
    <t>181782</t>
  </si>
  <si>
    <t>王三喜</t>
  </si>
  <si>
    <t>343.30</t>
  </si>
  <si>
    <t>英德石头酒店</t>
  </si>
  <si>
    <t>小计:220.00</t>
  </si>
  <si>
    <t>1509045387</t>
  </si>
  <si>
    <t>史章平</t>
  </si>
  <si>
    <t>园景双人房</t>
  </si>
  <si>
    <t>220.00</t>
  </si>
  <si>
    <t>广州知祥酒店公寓</t>
  </si>
  <si>
    <t>小计:160.00</t>
  </si>
  <si>
    <t>1504835063</t>
  </si>
  <si>
    <t>A1225</t>
  </si>
  <si>
    <t>王令</t>
  </si>
  <si>
    <t>标准大床房</t>
  </si>
  <si>
    <t>2022/07/20</t>
  </si>
  <si>
    <t>160.00</t>
  </si>
  <si>
    <t>舟山新海景大酒店</t>
  </si>
  <si>
    <t>小计:936.00</t>
  </si>
  <si>
    <t>1502649014</t>
  </si>
  <si>
    <t>金达</t>
  </si>
  <si>
    <t>商务双床房</t>
  </si>
  <si>
    <t>154.00</t>
  </si>
  <si>
    <t>1502800771</t>
  </si>
  <si>
    <t>叶钱江</t>
  </si>
  <si>
    <t>1504274558</t>
  </si>
  <si>
    <t>157.00</t>
  </si>
  <si>
    <t>1504445124</t>
  </si>
  <si>
    <t>刘志坚</t>
  </si>
  <si>
    <t>1505354971</t>
  </si>
  <si>
    <t>1507757699</t>
  </si>
  <si>
    <t>其他应收/应付</t>
  </si>
  <si>
    <t>金额</t>
  </si>
  <si>
    <t>调整原因</t>
  </si>
  <si>
    <t>1497362627</t>
  </si>
  <si>
    <t>调整1497362627,客人来电告知此单对酒店不满意要求取消此单，联系供应商3:45/3：50多次联系酒店均联系不上，埋名联系酒店前台孔先生确认取消此单不扣款！</t>
  </si>
  <si>
    <t>，</t>
  </si>
  <si>
    <t>202207191022380025</t>
  </si>
  <si>
    <t>202207152143180022</t>
  </si>
  <si>
    <t>202207181505030020</t>
  </si>
  <si>
    <t>202207211109350022</t>
  </si>
  <si>
    <t>202207172232100022</t>
  </si>
  <si>
    <t>202207231322490021</t>
  </si>
  <si>
    <t>202207231325210020</t>
  </si>
  <si>
    <t>直采</t>
  </si>
  <si>
    <t>1497362627此单多收480元退回</t>
  </si>
  <si>
    <t>A220726105725481</t>
  </si>
  <si>
    <t>A2207261057543703</t>
  </si>
  <si>
    <t>房集：i220726110118 5466.3元</t>
  </si>
  <si>
    <t>总计：6302.3元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</si>
  <si>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</si>
  <si>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</si>
  <si>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</si>
  <si>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</si>
  <si>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</si>
  <si>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</si>
  <si>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</si>
  <si>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</si>
  <si>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</si>
  <si>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</si>
  <si>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</si>
  <si>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</si>
  <si>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</si>
  <si>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</si>
  <si>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</si>
  <si>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</si>
  <si>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</si>
  <si>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</si>
  <si>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</si>
  <si>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</si>
  <si>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2629262</t>
  </si>
  <si>
    <t>英德英石园石头酒店</t>
  </si>
  <si>
    <t>2022-07-23</t>
  </si>
  <si>
    <t>退房日周结</t>
  </si>
  <si>
    <t>RMB</t>
  </si>
  <si>
    <t>0</t>
  </si>
  <si>
    <t>同程艺龙国内酒店EBK</t>
  </si>
  <si>
    <t>3703</t>
  </si>
  <si>
    <t>2022-07-22 18:43:08</t>
  </si>
  <si>
    <t>否</t>
  </si>
  <si>
    <t>广州汇登信息科技有限公司</t>
  </si>
  <si>
    <t>2022-07-21</t>
  </si>
  <si>
    <t>2628037</t>
  </si>
  <si>
    <t>2022-07-21 15:16:51</t>
  </si>
  <si>
    <t>2022-07-19</t>
  </si>
  <si>
    <t>2626145</t>
  </si>
  <si>
    <t>2022-07-20</t>
  </si>
  <si>
    <t>2022-07-19 16:46:23</t>
  </si>
  <si>
    <t>2625741</t>
  </si>
  <si>
    <t>2022-07-19 08:28:03</t>
  </si>
  <si>
    <t>2022-07-18</t>
  </si>
  <si>
    <t>2625408</t>
  </si>
  <si>
    <t>2022-07-18 21:46:51</t>
  </si>
  <si>
    <t>2625201</t>
  </si>
  <si>
    <t>2022-07-18 18:16:16</t>
  </si>
  <si>
    <t>2022-07-17</t>
  </si>
  <si>
    <t>2623878</t>
  </si>
  <si>
    <t>2022-07-17 11:27:33</t>
  </si>
  <si>
    <t>2623774</t>
  </si>
  <si>
    <t>2022-07-17 08:32:36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</si>
</sst>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7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4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27</v>
      </c>
      <c r="E12" t="s">
        <v>28</v>
      </c>
      <c r="F12" t="s">
        <v>29</v>
      </c>
      <c r="G12" t="s">
        <v>30</v>
      </c>
      <c r="H12" t="s">
        <v>31</v>
      </c>
      <c r="I12" t="s">
        <v>32</v>
      </c>
      <c r="J12" t="s">
        <v>33</v>
      </c>
      <c r="K12" t="s">
        <v>9</v>
      </c>
      <c r="L12" t="s">
        <v>12</v>
      </c>
      <c r="M12" t="s">
        <v>34</v>
      </c>
    </row>
    <row r="13" spans="2:13">
      <c r="B13" t="s">
        <v>25</v>
      </c>
      <c r="C13" t="s">
        <v>35</v>
      </c>
      <c r="D13" t="s">
        <v>12</v>
      </c>
      <c r="E13" t="s">
        <v>36</v>
      </c>
      <c r="F13" t="s">
        <v>29</v>
      </c>
      <c r="G13" t="s">
        <v>30</v>
      </c>
      <c r="H13" t="s">
        <v>31</v>
      </c>
      <c r="I13" t="s">
        <v>37</v>
      </c>
      <c r="J13" t="s">
        <v>38</v>
      </c>
      <c r="K13" t="s">
        <v>9</v>
      </c>
      <c r="L13" t="s">
        <v>12</v>
      </c>
      <c r="M13" t="s">
        <v>39</v>
      </c>
    </row>
    <row r="14" spans="2:13">
      <c r="B14" t="s">
        <v>25</v>
      </c>
      <c r="C14" t="s">
        <v>40</v>
      </c>
      <c r="D14" t="s">
        <v>41</v>
      </c>
      <c r="E14" t="s">
        <v>42</v>
      </c>
      <c r="F14" t="s">
        <v>43</v>
      </c>
      <c r="G14" t="s">
        <v>30</v>
      </c>
      <c r="H14" t="s">
        <v>44</v>
      </c>
      <c r="I14" t="s">
        <v>37</v>
      </c>
      <c r="J14" t="s">
        <v>45</v>
      </c>
      <c r="K14" t="s">
        <v>9</v>
      </c>
      <c r="L14" t="s">
        <v>12</v>
      </c>
      <c r="M14" t="s">
        <v>46</v>
      </c>
    </row>
    <row r="15" spans="2:13">
      <c r="B15" t="s">
        <v>25</v>
      </c>
      <c r="C15" t="s">
        <v>47</v>
      </c>
      <c r="D15" t="s">
        <v>48</v>
      </c>
      <c r="E15" t="s">
        <v>49</v>
      </c>
      <c r="F15" t="s">
        <v>29</v>
      </c>
      <c r="G15" t="s">
        <v>30</v>
      </c>
      <c r="H15" t="s">
        <v>50</v>
      </c>
      <c r="I15" t="s">
        <v>37</v>
      </c>
      <c r="J15" t="s">
        <v>33</v>
      </c>
      <c r="K15" t="s">
        <v>9</v>
      </c>
      <c r="L15" t="s">
        <v>12</v>
      </c>
      <c r="M15" t="s">
        <v>34</v>
      </c>
    </row>
    <row r="16" spans="2:13">
      <c r="B16" t="s">
        <v>25</v>
      </c>
      <c r="C16" t="s">
        <v>51</v>
      </c>
      <c r="D16" t="s">
        <v>12</v>
      </c>
      <c r="E16" t="s">
        <v>52</v>
      </c>
      <c r="F16" t="s">
        <v>43</v>
      </c>
      <c r="G16" t="s">
        <v>30</v>
      </c>
      <c r="H16" t="s">
        <v>37</v>
      </c>
      <c r="I16" t="s">
        <v>53</v>
      </c>
      <c r="J16" t="s">
        <v>54</v>
      </c>
      <c r="K16" t="s">
        <v>9</v>
      </c>
      <c r="L16" t="s">
        <v>12</v>
      </c>
      <c r="M16" t="s">
        <v>55</v>
      </c>
    </row>
    <row r="17" spans="2:13">
      <c r="B17" t="s">
        <v>25</v>
      </c>
      <c r="C17" t="s">
        <v>56</v>
      </c>
      <c r="D17" t="s">
        <v>12</v>
      </c>
      <c r="E17" t="s">
        <v>57</v>
      </c>
      <c r="F17" t="s">
        <v>29</v>
      </c>
      <c r="G17" t="s">
        <v>30</v>
      </c>
      <c r="H17" t="s">
        <v>58</v>
      </c>
      <c r="I17" t="s">
        <v>53</v>
      </c>
      <c r="J17" t="s">
        <v>33</v>
      </c>
      <c r="K17" t="s">
        <v>9</v>
      </c>
      <c r="L17" t="s">
        <v>12</v>
      </c>
      <c r="M17" t="s">
        <v>34</v>
      </c>
    </row>
    <row r="18" spans="2:13">
      <c r="B18" t="s">
        <v>25</v>
      </c>
      <c r="C18" t="s">
        <v>56</v>
      </c>
      <c r="D18" t="s">
        <v>12</v>
      </c>
      <c r="E18" t="s">
        <v>59</v>
      </c>
      <c r="F18" t="s">
        <v>29</v>
      </c>
      <c r="G18" t="s">
        <v>30</v>
      </c>
      <c r="H18" t="s">
        <v>58</v>
      </c>
      <c r="I18" t="s">
        <v>53</v>
      </c>
      <c r="J18" t="s">
        <v>33</v>
      </c>
      <c r="K18" t="s">
        <v>9</v>
      </c>
      <c r="L18" t="s">
        <v>12</v>
      </c>
      <c r="M18" t="s">
        <v>34</v>
      </c>
    </row>
    <row r="19" spans="2:13">
      <c r="B19" t="s">
        <v>25</v>
      </c>
      <c r="C19" t="s">
        <v>60</v>
      </c>
      <c r="D19" t="s">
        <v>61</v>
      </c>
      <c r="E19" t="s">
        <v>62</v>
      </c>
      <c r="F19" t="s">
        <v>43</v>
      </c>
      <c r="G19" t="s">
        <v>30</v>
      </c>
      <c r="H19" t="s">
        <v>58</v>
      </c>
      <c r="I19" t="s">
        <v>53</v>
      </c>
      <c r="J19" t="s">
        <v>33</v>
      </c>
      <c r="K19" t="s">
        <v>9</v>
      </c>
      <c r="L19" t="s">
        <v>12</v>
      </c>
      <c r="M19" t="s">
        <v>63</v>
      </c>
    </row>
    <row r="20" spans="2:12">
      <c r="B20" s="3" t="s">
        <v>64</v>
      </c>
      <c r="C20" s="3" t="s">
        <v>12</v>
      </c>
      <c r="D20" s="3" t="s">
        <v>12</v>
      </c>
      <c r="E20" s="3" t="s">
        <v>12</v>
      </c>
      <c r="F20" s="3" t="s">
        <v>65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2:13"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21</v>
      </c>
      <c r="J21" s="3" t="s">
        <v>22</v>
      </c>
      <c r="K21" s="3" t="s">
        <v>4</v>
      </c>
      <c r="L21" s="3" t="s">
        <v>23</v>
      </c>
      <c r="M21" s="3" t="s">
        <v>24</v>
      </c>
    </row>
    <row r="22" spans="2:13">
      <c r="B22" t="s">
        <v>25</v>
      </c>
      <c r="C22" t="s">
        <v>66</v>
      </c>
      <c r="D22" t="s">
        <v>12</v>
      </c>
      <c r="E22" t="s">
        <v>67</v>
      </c>
      <c r="F22" t="s">
        <v>68</v>
      </c>
      <c r="G22" t="s">
        <v>30</v>
      </c>
      <c r="H22" t="s">
        <v>37</v>
      </c>
      <c r="I22" t="s">
        <v>58</v>
      </c>
      <c r="J22" t="s">
        <v>33</v>
      </c>
      <c r="K22" t="s">
        <v>9</v>
      </c>
      <c r="L22" t="s">
        <v>12</v>
      </c>
      <c r="M22" t="s">
        <v>69</v>
      </c>
    </row>
    <row r="23" spans="2:12">
      <c r="B23" s="3" t="s">
        <v>70</v>
      </c>
      <c r="C23" s="3" t="s">
        <v>12</v>
      </c>
      <c r="D23" s="3" t="s">
        <v>12</v>
      </c>
      <c r="E23" s="3" t="s">
        <v>12</v>
      </c>
      <c r="F23" s="3" t="s">
        <v>71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2:13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22</v>
      </c>
      <c r="K24" s="3" t="s">
        <v>4</v>
      </c>
      <c r="L24" s="3" t="s">
        <v>23</v>
      </c>
      <c r="M24" s="3" t="s">
        <v>24</v>
      </c>
    </row>
    <row r="25" spans="2:13">
      <c r="B25" t="s">
        <v>25</v>
      </c>
      <c r="C25" t="s">
        <v>72</v>
      </c>
      <c r="D25" t="s">
        <v>73</v>
      </c>
      <c r="E25" t="s">
        <v>74</v>
      </c>
      <c r="F25" t="s">
        <v>75</v>
      </c>
      <c r="G25" t="s">
        <v>30</v>
      </c>
      <c r="H25" t="s">
        <v>44</v>
      </c>
      <c r="I25" t="s">
        <v>76</v>
      </c>
      <c r="J25" t="s">
        <v>33</v>
      </c>
      <c r="K25" t="s">
        <v>9</v>
      </c>
      <c r="L25" t="s">
        <v>12</v>
      </c>
      <c r="M25" t="s">
        <v>77</v>
      </c>
    </row>
    <row r="26" spans="2:12">
      <c r="B26" s="3" t="s">
        <v>78</v>
      </c>
      <c r="C26" s="3" t="s">
        <v>12</v>
      </c>
      <c r="D26" s="3" t="s">
        <v>12</v>
      </c>
      <c r="E26" s="3" t="s">
        <v>12</v>
      </c>
      <c r="F26" s="3" t="s">
        <v>79</v>
      </c>
      <c r="G26" s="3" t="s">
        <v>12</v>
      </c>
      <c r="H26" s="3" t="s">
        <v>12</v>
      </c>
      <c r="I26" s="3" t="s">
        <v>12</v>
      </c>
      <c r="J26" s="3" t="s">
        <v>12</v>
      </c>
      <c r="K26" s="3" t="s">
        <v>12</v>
      </c>
      <c r="L26" s="3" t="s">
        <v>12</v>
      </c>
    </row>
    <row r="27" spans="2:13">
      <c r="B27" s="3" t="s">
        <v>14</v>
      </c>
      <c r="C27" s="3" t="s">
        <v>15</v>
      </c>
      <c r="D27" s="3" t="s">
        <v>16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21</v>
      </c>
      <c r="J27" s="3" t="s">
        <v>22</v>
      </c>
      <c r="K27" s="3" t="s">
        <v>4</v>
      </c>
      <c r="L27" s="3" t="s">
        <v>23</v>
      </c>
      <c r="M27" s="3" t="s">
        <v>24</v>
      </c>
    </row>
    <row r="28" spans="2:13">
      <c r="B28" t="s">
        <v>25</v>
      </c>
      <c r="C28" t="s">
        <v>80</v>
      </c>
      <c r="D28" t="s">
        <v>12</v>
      </c>
      <c r="E28" t="s">
        <v>81</v>
      </c>
      <c r="F28" t="s">
        <v>82</v>
      </c>
      <c r="G28" t="s">
        <v>30</v>
      </c>
      <c r="H28" t="s">
        <v>31</v>
      </c>
      <c r="I28" t="s">
        <v>32</v>
      </c>
      <c r="J28" t="s">
        <v>33</v>
      </c>
      <c r="K28" t="s">
        <v>9</v>
      </c>
      <c r="L28" t="s">
        <v>12</v>
      </c>
      <c r="M28" t="s">
        <v>83</v>
      </c>
    </row>
    <row r="29" spans="2:13">
      <c r="B29" t="s">
        <v>25</v>
      </c>
      <c r="C29" t="s">
        <v>84</v>
      </c>
      <c r="D29" t="s">
        <v>12</v>
      </c>
      <c r="E29" t="s">
        <v>85</v>
      </c>
      <c r="F29" t="s">
        <v>82</v>
      </c>
      <c r="G29" t="s">
        <v>30</v>
      </c>
      <c r="H29" t="s">
        <v>31</v>
      </c>
      <c r="I29" t="s">
        <v>32</v>
      </c>
      <c r="J29" t="s">
        <v>33</v>
      </c>
      <c r="K29" t="s">
        <v>9</v>
      </c>
      <c r="L29" t="s">
        <v>12</v>
      </c>
      <c r="M29" t="s">
        <v>83</v>
      </c>
    </row>
    <row r="30" spans="2:13">
      <c r="B30" t="s">
        <v>25</v>
      </c>
      <c r="C30" t="s">
        <v>86</v>
      </c>
      <c r="D30" t="s">
        <v>12</v>
      </c>
      <c r="E30" t="s">
        <v>81</v>
      </c>
      <c r="F30" t="s">
        <v>82</v>
      </c>
      <c r="G30" t="s">
        <v>30</v>
      </c>
      <c r="H30" t="s">
        <v>32</v>
      </c>
      <c r="I30" t="s">
        <v>44</v>
      </c>
      <c r="J30" t="s">
        <v>33</v>
      </c>
      <c r="K30" t="s">
        <v>9</v>
      </c>
      <c r="L30" t="s">
        <v>12</v>
      </c>
      <c r="M30" t="s">
        <v>87</v>
      </c>
    </row>
    <row r="31" spans="2:13">
      <c r="B31" t="s">
        <v>25</v>
      </c>
      <c r="C31" t="s">
        <v>88</v>
      </c>
      <c r="D31" t="s">
        <v>12</v>
      </c>
      <c r="E31" t="s">
        <v>89</v>
      </c>
      <c r="F31" t="s">
        <v>82</v>
      </c>
      <c r="G31" t="s">
        <v>30</v>
      </c>
      <c r="H31" t="s">
        <v>32</v>
      </c>
      <c r="I31" t="s">
        <v>44</v>
      </c>
      <c r="J31" t="s">
        <v>33</v>
      </c>
      <c r="K31" t="s">
        <v>9</v>
      </c>
      <c r="L31" t="s">
        <v>12</v>
      </c>
      <c r="M31" t="s">
        <v>87</v>
      </c>
    </row>
    <row r="32" spans="2:13">
      <c r="B32" t="s">
        <v>25</v>
      </c>
      <c r="C32" t="s">
        <v>90</v>
      </c>
      <c r="D32" t="s">
        <v>12</v>
      </c>
      <c r="E32" t="s">
        <v>81</v>
      </c>
      <c r="F32" t="s">
        <v>82</v>
      </c>
      <c r="G32" t="s">
        <v>30</v>
      </c>
      <c r="H32" t="s">
        <v>44</v>
      </c>
      <c r="I32" t="s">
        <v>76</v>
      </c>
      <c r="J32" t="s">
        <v>33</v>
      </c>
      <c r="K32" t="s">
        <v>9</v>
      </c>
      <c r="L32" t="s">
        <v>12</v>
      </c>
      <c r="M32" t="s">
        <v>87</v>
      </c>
    </row>
    <row r="33" spans="2:13">
      <c r="B33" t="s">
        <v>25</v>
      </c>
      <c r="C33" t="s">
        <v>91</v>
      </c>
      <c r="D33" t="s">
        <v>12</v>
      </c>
      <c r="E33" t="s">
        <v>89</v>
      </c>
      <c r="F33" t="s">
        <v>82</v>
      </c>
      <c r="G33" t="s">
        <v>30</v>
      </c>
      <c r="H33" t="s">
        <v>50</v>
      </c>
      <c r="I33" t="s">
        <v>37</v>
      </c>
      <c r="J33" t="s">
        <v>33</v>
      </c>
      <c r="K33" t="s">
        <v>9</v>
      </c>
      <c r="L33" t="s">
        <v>12</v>
      </c>
      <c r="M33" t="s">
        <v>87</v>
      </c>
    </row>
    <row r="35" spans="2:3">
      <c r="B35" s="3" t="s">
        <v>92</v>
      </c>
      <c r="C35" s="3" t="s">
        <v>12</v>
      </c>
    </row>
    <row r="36" spans="2:4">
      <c r="B36" s="3" t="s">
        <v>93</v>
      </c>
      <c r="C36" s="3" t="s">
        <v>15</v>
      </c>
      <c r="D36" s="3" t="s">
        <v>94</v>
      </c>
    </row>
    <row r="37" spans="2:4">
      <c r="B37" t="s">
        <v>8</v>
      </c>
      <c r="C37" t="s">
        <v>95</v>
      </c>
      <c r="D37" t="s">
        <v>96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23" sqref="A23:C26"/>
    </sheetView>
  </sheetViews>
  <sheetFormatPr defaultColWidth="11" defaultRowHeight="14.25"/>
  <cols>
    <col min="1" max="1" width="11.5"/>
    <col min="10" max="10" width="33" customWidth="1"/>
  </cols>
  <sheetData>
    <row r="1" spans="1:8">
      <c r="A1" s="3" t="s">
        <v>15</v>
      </c>
      <c r="B1" s="3" t="s">
        <v>20</v>
      </c>
      <c r="C1" s="3" t="s">
        <v>21</v>
      </c>
      <c r="D1" s="3" t="s">
        <v>24</v>
      </c>
      <c r="H1" t="s">
        <v>97</v>
      </c>
    </row>
    <row r="2" spans="1:10">
      <c r="A2">
        <v>1503002704</v>
      </c>
      <c r="B2" t="s">
        <v>31</v>
      </c>
      <c r="C2" t="s">
        <v>32</v>
      </c>
      <c r="D2" s="4">
        <v>378.5</v>
      </c>
      <c r="E2">
        <v>378.5</v>
      </c>
      <c r="F2" s="7" t="s">
        <v>98</v>
      </c>
      <c r="G2">
        <f>D2-E2</f>
        <v>0</v>
      </c>
      <c r="H2" t="str">
        <f>$H$1&amp;F2</f>
        <v>，202207191022380025</v>
      </c>
      <c r="I2" t="e">
        <f>VLOOKUP(A2,HOP!A:U,21,0)</f>
        <v>#N/A</v>
      </c>
      <c r="J2">
        <v>7.19</v>
      </c>
    </row>
    <row r="3" spans="1:10">
      <c r="A3">
        <v>1500980250</v>
      </c>
      <c r="B3" t="s">
        <v>31</v>
      </c>
      <c r="C3" t="s">
        <v>37</v>
      </c>
      <c r="D3" s="4">
        <v>1892.5</v>
      </c>
      <c r="E3">
        <v>1892.5</v>
      </c>
      <c r="F3" s="7" t="s">
        <v>99</v>
      </c>
      <c r="G3">
        <f t="shared" ref="G3:G17" si="0">D3-E3</f>
        <v>0</v>
      </c>
      <c r="H3" t="str">
        <f t="shared" ref="H3:H17" si="1">$H$1&amp;F3</f>
        <v>，202207152143180022</v>
      </c>
      <c r="I3" t="e">
        <f>VLOOKUP(A3,HOP!A:U,21,0)</f>
        <v>#N/A</v>
      </c>
      <c r="J3">
        <v>7.15</v>
      </c>
    </row>
    <row r="4" spans="1:10">
      <c r="A4">
        <v>1504105658</v>
      </c>
      <c r="B4" t="s">
        <v>44</v>
      </c>
      <c r="C4" t="s">
        <v>37</v>
      </c>
      <c r="D4" s="4">
        <v>1029.9</v>
      </c>
      <c r="E4">
        <v>1029.9</v>
      </c>
      <c r="F4" s="7" t="s">
        <v>100</v>
      </c>
      <c r="G4">
        <f t="shared" si="0"/>
        <v>0</v>
      </c>
      <c r="H4" t="str">
        <f t="shared" si="1"/>
        <v>，202207181505030020</v>
      </c>
      <c r="I4" t="e">
        <f>VLOOKUP(A4,HOP!A:U,21,0)</f>
        <v>#N/A</v>
      </c>
      <c r="J4">
        <v>7.18</v>
      </c>
    </row>
    <row r="5" spans="1:10">
      <c r="A5">
        <v>1507566190</v>
      </c>
      <c r="B5" t="s">
        <v>50</v>
      </c>
      <c r="C5" t="s">
        <v>37</v>
      </c>
      <c r="D5" s="4">
        <v>378.5</v>
      </c>
      <c r="E5">
        <v>378.5</v>
      </c>
      <c r="F5" s="7" t="s">
        <v>101</v>
      </c>
      <c r="G5">
        <f t="shared" si="0"/>
        <v>0</v>
      </c>
      <c r="H5" t="str">
        <f t="shared" si="1"/>
        <v>，202207211109350022</v>
      </c>
      <c r="I5" t="e">
        <f>VLOOKUP(A5,HOP!A:U,21,0)</f>
        <v>#N/A</v>
      </c>
      <c r="J5">
        <v>7.21</v>
      </c>
    </row>
    <row r="6" spans="1:10">
      <c r="A6">
        <v>1503330194</v>
      </c>
      <c r="B6" t="s">
        <v>37</v>
      </c>
      <c r="C6" t="s">
        <v>53</v>
      </c>
      <c r="D6" s="4">
        <v>686.6</v>
      </c>
      <c r="E6">
        <v>686.6</v>
      </c>
      <c r="F6" s="7" t="s">
        <v>102</v>
      </c>
      <c r="G6">
        <f t="shared" si="0"/>
        <v>0</v>
      </c>
      <c r="H6" t="str">
        <f t="shared" si="1"/>
        <v>，202207172232100022</v>
      </c>
      <c r="I6" t="e">
        <f>VLOOKUP(A6,HOP!A:U,21,0)</f>
        <v>#N/A</v>
      </c>
      <c r="J6">
        <v>7.17</v>
      </c>
    </row>
    <row r="7" spans="1:10">
      <c r="A7">
        <v>1509971235</v>
      </c>
      <c r="B7" t="s">
        <v>58</v>
      </c>
      <c r="C7" t="s">
        <v>53</v>
      </c>
      <c r="D7" s="4">
        <v>757</v>
      </c>
      <c r="E7">
        <v>757</v>
      </c>
      <c r="F7" s="7" t="s">
        <v>103</v>
      </c>
      <c r="G7">
        <f t="shared" si="0"/>
        <v>0</v>
      </c>
      <c r="H7" t="str">
        <f t="shared" si="1"/>
        <v>，202207231322490021</v>
      </c>
      <c r="I7" t="e">
        <f>VLOOKUP(A7,HOP!A:U,21,0)</f>
        <v>#N/A</v>
      </c>
      <c r="J7">
        <v>7.23</v>
      </c>
    </row>
    <row r="8" spans="1:10">
      <c r="A8">
        <v>1509973594</v>
      </c>
      <c r="B8" t="s">
        <v>58</v>
      </c>
      <c r="C8" t="s">
        <v>53</v>
      </c>
      <c r="D8" s="4">
        <v>343.3</v>
      </c>
      <c r="E8">
        <v>343.3</v>
      </c>
      <c r="F8" s="7" t="s">
        <v>104</v>
      </c>
      <c r="G8">
        <f t="shared" si="0"/>
        <v>0</v>
      </c>
      <c r="H8" t="str">
        <f t="shared" si="1"/>
        <v>，202207231325210020</v>
      </c>
      <c r="I8" t="e">
        <f>VLOOKUP(A8,HOP!A:U,21,0)</f>
        <v>#N/A</v>
      </c>
      <c r="J8">
        <v>7.23</v>
      </c>
    </row>
    <row r="9" spans="1:9">
      <c r="A9" t="s">
        <v>66</v>
      </c>
      <c r="B9" t="s">
        <v>37</v>
      </c>
      <c r="C9" t="s">
        <v>58</v>
      </c>
      <c r="D9" s="4">
        <v>220</v>
      </c>
      <c r="E9" t="str">
        <f>VLOOKUP(A9,HOP!A:L,12,0)</f>
        <v>220.00</v>
      </c>
      <c r="F9" t="str">
        <f>VLOOKUP(A9,HOP!A:C,3,0)</f>
        <v>2629262</v>
      </c>
      <c r="G9">
        <f t="shared" si="0"/>
        <v>0</v>
      </c>
      <c r="H9" t="str">
        <f t="shared" si="1"/>
        <v>，2629262</v>
      </c>
      <c r="I9" t="str">
        <f>VLOOKUP(A9,HOP!A:U,21,0)</f>
        <v>直采</v>
      </c>
    </row>
    <row r="10" spans="1:9">
      <c r="A10" t="s">
        <v>72</v>
      </c>
      <c r="B10" t="s">
        <v>44</v>
      </c>
      <c r="C10" t="s">
        <v>76</v>
      </c>
      <c r="D10" s="4">
        <v>160</v>
      </c>
      <c r="E10" t="str">
        <f>VLOOKUP(A10,HOP!A:L,12,0)</f>
        <v>160.00</v>
      </c>
      <c r="F10" t="str">
        <f>VLOOKUP(A10,HOP!A:C,3,0)</f>
        <v>2625741</v>
      </c>
      <c r="G10">
        <f t="shared" si="0"/>
        <v>0</v>
      </c>
      <c r="H10" t="str">
        <f t="shared" si="1"/>
        <v>，2625741</v>
      </c>
      <c r="I10" t="str">
        <f>VLOOKUP(A10,HOP!A:U,21,0)</f>
        <v>直采</v>
      </c>
    </row>
    <row r="11" spans="1:9">
      <c r="A11" t="s">
        <v>80</v>
      </c>
      <c r="B11" t="s">
        <v>31</v>
      </c>
      <c r="C11" t="s">
        <v>32</v>
      </c>
      <c r="D11" s="4">
        <v>154</v>
      </c>
      <c r="E11" t="str">
        <f>VLOOKUP(A11,HOP!A:L,12,0)</f>
        <v>154.00</v>
      </c>
      <c r="F11" t="str">
        <f>VLOOKUP(A11,HOP!A:C,3,0)</f>
        <v>2623774</v>
      </c>
      <c r="G11">
        <f t="shared" si="0"/>
        <v>0</v>
      </c>
      <c r="H11" t="str">
        <f t="shared" si="1"/>
        <v>，2623774</v>
      </c>
      <c r="I11" t="str">
        <f>VLOOKUP(A11,HOP!A:U,21,0)</f>
        <v>直采</v>
      </c>
    </row>
    <row r="12" spans="1:9">
      <c r="A12" t="s">
        <v>84</v>
      </c>
      <c r="B12" t="s">
        <v>31</v>
      </c>
      <c r="C12" t="s">
        <v>32</v>
      </c>
      <c r="D12" s="4">
        <v>154</v>
      </c>
      <c r="E12" t="str">
        <f>VLOOKUP(A12,HOP!A:L,12,0)</f>
        <v>154.00</v>
      </c>
      <c r="F12" t="str">
        <f>VLOOKUP(A12,HOP!A:C,3,0)</f>
        <v>2623878</v>
      </c>
      <c r="G12">
        <f t="shared" si="0"/>
        <v>0</v>
      </c>
      <c r="H12" t="str">
        <f t="shared" si="1"/>
        <v>，2623878</v>
      </c>
      <c r="I12" t="str">
        <f>VLOOKUP(A12,HOP!A:U,21,0)</f>
        <v>直采</v>
      </c>
    </row>
    <row r="13" spans="1:9">
      <c r="A13" t="s">
        <v>86</v>
      </c>
      <c r="B13" t="s">
        <v>32</v>
      </c>
      <c r="C13" t="s">
        <v>44</v>
      </c>
      <c r="D13" s="4">
        <v>157</v>
      </c>
      <c r="E13" t="str">
        <f>VLOOKUP(A13,HOP!A:L,12,0)</f>
        <v>157.00</v>
      </c>
      <c r="F13" t="str">
        <f>VLOOKUP(A13,HOP!A:C,3,0)</f>
        <v>2625201</v>
      </c>
      <c r="G13">
        <f t="shared" si="0"/>
        <v>0</v>
      </c>
      <c r="H13" t="str">
        <f t="shared" si="1"/>
        <v>，2625201</v>
      </c>
      <c r="I13" t="str">
        <f>VLOOKUP(A13,HOP!A:U,21,0)</f>
        <v>直采</v>
      </c>
    </row>
    <row r="14" spans="1:9">
      <c r="A14" t="s">
        <v>88</v>
      </c>
      <c r="B14" t="s">
        <v>32</v>
      </c>
      <c r="C14" t="s">
        <v>44</v>
      </c>
      <c r="D14" s="4">
        <v>157</v>
      </c>
      <c r="E14" t="str">
        <f>VLOOKUP(A14,HOP!A:L,12,0)</f>
        <v>157.00</v>
      </c>
      <c r="F14" t="str">
        <f>VLOOKUP(A14,HOP!A:C,3,0)</f>
        <v>2625408</v>
      </c>
      <c r="G14">
        <f t="shared" si="0"/>
        <v>0</v>
      </c>
      <c r="H14" t="str">
        <f t="shared" si="1"/>
        <v>，2625408</v>
      </c>
      <c r="I14" t="str">
        <f>VLOOKUP(A14,HOP!A:U,21,0)</f>
        <v>直采</v>
      </c>
    </row>
    <row r="15" spans="1:9">
      <c r="A15" t="s">
        <v>90</v>
      </c>
      <c r="B15" t="s">
        <v>44</v>
      </c>
      <c r="C15" t="s">
        <v>76</v>
      </c>
      <c r="D15" s="4">
        <v>157</v>
      </c>
      <c r="E15" t="str">
        <f>VLOOKUP(A15,HOP!A:L,12,0)</f>
        <v>157.00</v>
      </c>
      <c r="F15" t="str">
        <f>VLOOKUP(A15,HOP!A:C,3,0)</f>
        <v>2626145</v>
      </c>
      <c r="G15">
        <f t="shared" si="0"/>
        <v>0</v>
      </c>
      <c r="H15" t="str">
        <f t="shared" si="1"/>
        <v>，2626145</v>
      </c>
      <c r="I15" t="str">
        <f>VLOOKUP(A15,HOP!A:U,21,0)</f>
        <v>直采</v>
      </c>
    </row>
    <row r="16" spans="1:9">
      <c r="A16" t="s">
        <v>91</v>
      </c>
      <c r="B16" t="s">
        <v>50</v>
      </c>
      <c r="C16" t="s">
        <v>37</v>
      </c>
      <c r="D16" s="4">
        <v>157</v>
      </c>
      <c r="E16" t="str">
        <f>VLOOKUP(A16,HOP!A:L,12,0)</f>
        <v>157.00</v>
      </c>
      <c r="F16" t="str">
        <f>VLOOKUP(A16,HOP!A:C,3,0)</f>
        <v>2628037</v>
      </c>
      <c r="G16">
        <f t="shared" si="0"/>
        <v>0</v>
      </c>
      <c r="H16" t="str">
        <f t="shared" si="1"/>
        <v>，2628037</v>
      </c>
      <c r="I16" t="str">
        <f>VLOOKUP(A16,HOP!A:U,21,0)</f>
        <v>直采</v>
      </c>
    </row>
    <row r="17" spans="1:11">
      <c r="A17">
        <v>1497362627</v>
      </c>
      <c r="D17" s="4">
        <v>-480</v>
      </c>
      <c r="E17" t="e">
        <f>VLOOKUP(A17,HOP!A:L,12,0)</f>
        <v>#N/A</v>
      </c>
      <c r="F17">
        <v>2618873</v>
      </c>
      <c r="G17" t="e">
        <f t="shared" si="0"/>
        <v>#N/A</v>
      </c>
      <c r="H17" t="str">
        <f t="shared" si="1"/>
        <v>，2618873</v>
      </c>
      <c r="I17" t="s">
        <v>105</v>
      </c>
      <c r="J17" t="s">
        <v>106</v>
      </c>
      <c r="K17" t="s">
        <v>96</v>
      </c>
    </row>
    <row r="19" spans="4:4">
      <c r="D19">
        <f>SUM(D2:D18)</f>
        <v>6302.3</v>
      </c>
    </row>
    <row r="20" spans="4:4">
      <c r="D20" s="5" t="s">
        <v>10</v>
      </c>
    </row>
    <row r="23" spans="1:3">
      <c r="A23" t="s">
        <v>107</v>
      </c>
      <c r="C23">
        <v>1316</v>
      </c>
    </row>
    <row r="24" spans="1:3">
      <c r="A24" t="s">
        <v>108</v>
      </c>
      <c r="C24">
        <v>-480</v>
      </c>
    </row>
    <row r="25" spans="1:3">
      <c r="A25" t="s">
        <v>109</v>
      </c>
      <c r="C25">
        <v>5466.3</v>
      </c>
    </row>
    <row r="26" spans="1:3">
      <c r="A26" t="s">
        <v>110</v>
      </c>
      <c r="C26">
        <f>SUM(C23:C25)</f>
        <v>6302.3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E14" sqref="E14"/>
    </sheetView>
  </sheetViews>
  <sheetFormatPr defaultColWidth="8" defaultRowHeight="12.75"/>
  <cols>
    <col min="1" max="2" width="8" style="1"/>
    <col min="3" max="3" width="10.125" style="1" customWidth="1"/>
    <col min="4" max="16383" width="8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115</v>
      </c>
      <c r="F1" s="2" t="s">
        <v>20</v>
      </c>
      <c r="G1" s="2" t="s">
        <v>21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</row>
    <row r="2" s="1" customFormat="1" spans="1:21">
      <c r="A2" s="1" t="s">
        <v>66</v>
      </c>
      <c r="B2" s="1" t="s">
        <v>130</v>
      </c>
      <c r="C2" s="1" t="s">
        <v>131</v>
      </c>
      <c r="D2" s="1" t="s">
        <v>132</v>
      </c>
      <c r="E2" s="1" t="s">
        <v>67</v>
      </c>
      <c r="F2" s="1" t="s">
        <v>130</v>
      </c>
      <c r="G2" s="1" t="s">
        <v>133</v>
      </c>
      <c r="H2" s="1" t="s">
        <v>134</v>
      </c>
      <c r="I2" s="1" t="s">
        <v>69</v>
      </c>
      <c r="J2" s="1" t="s">
        <v>135</v>
      </c>
      <c r="K2" s="1" t="s">
        <v>69</v>
      </c>
      <c r="L2" s="1" t="s">
        <v>69</v>
      </c>
      <c r="M2" s="1" t="s">
        <v>136</v>
      </c>
      <c r="N2" s="1" t="s">
        <v>136</v>
      </c>
      <c r="O2" s="1" t="s">
        <v>7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105</v>
      </c>
    </row>
    <row r="3" s="1" customFormat="1" spans="1:21">
      <c r="A3" s="1" t="s">
        <v>91</v>
      </c>
      <c r="B3" s="1" t="s">
        <v>142</v>
      </c>
      <c r="C3" s="1" t="s">
        <v>143</v>
      </c>
      <c r="D3" s="1" t="s">
        <v>78</v>
      </c>
      <c r="E3" s="1" t="s">
        <v>89</v>
      </c>
      <c r="F3" s="1" t="s">
        <v>142</v>
      </c>
      <c r="G3" s="1" t="s">
        <v>130</v>
      </c>
      <c r="H3" s="1" t="s">
        <v>134</v>
      </c>
      <c r="I3" s="1" t="s">
        <v>87</v>
      </c>
      <c r="J3" s="1" t="s">
        <v>135</v>
      </c>
      <c r="K3" s="1" t="s">
        <v>87</v>
      </c>
      <c r="L3" s="1" t="s">
        <v>87</v>
      </c>
      <c r="M3" s="1" t="s">
        <v>136</v>
      </c>
      <c r="N3" s="1" t="s">
        <v>136</v>
      </c>
      <c r="O3" s="1" t="s">
        <v>7</v>
      </c>
      <c r="P3" s="1" t="s">
        <v>137</v>
      </c>
      <c r="Q3" s="1" t="s">
        <v>138</v>
      </c>
      <c r="R3" s="1" t="s">
        <v>144</v>
      </c>
      <c r="S3" s="1" t="s">
        <v>140</v>
      </c>
      <c r="T3" s="1" t="s">
        <v>141</v>
      </c>
      <c r="U3" s="1" t="s">
        <v>105</v>
      </c>
    </row>
    <row r="4" s="1" customFormat="1" spans="1:21">
      <c r="A4" s="1" t="s">
        <v>90</v>
      </c>
      <c r="B4" s="1" t="s">
        <v>145</v>
      </c>
      <c r="C4" s="1" t="s">
        <v>146</v>
      </c>
      <c r="D4" s="1" t="s">
        <v>78</v>
      </c>
      <c r="E4" s="1" t="s">
        <v>81</v>
      </c>
      <c r="F4" s="1" t="s">
        <v>145</v>
      </c>
      <c r="G4" s="1" t="s">
        <v>147</v>
      </c>
      <c r="H4" s="1" t="s">
        <v>134</v>
      </c>
      <c r="I4" s="1" t="s">
        <v>87</v>
      </c>
      <c r="J4" s="1" t="s">
        <v>135</v>
      </c>
      <c r="K4" s="1" t="s">
        <v>87</v>
      </c>
      <c r="L4" s="1" t="s">
        <v>87</v>
      </c>
      <c r="M4" s="1" t="s">
        <v>136</v>
      </c>
      <c r="N4" s="1" t="s">
        <v>136</v>
      </c>
      <c r="O4" s="1" t="s">
        <v>7</v>
      </c>
      <c r="P4" s="1" t="s">
        <v>137</v>
      </c>
      <c r="Q4" s="1" t="s">
        <v>138</v>
      </c>
      <c r="R4" s="1" t="s">
        <v>148</v>
      </c>
      <c r="S4" s="1" t="s">
        <v>140</v>
      </c>
      <c r="T4" s="1" t="s">
        <v>141</v>
      </c>
      <c r="U4" s="1" t="s">
        <v>105</v>
      </c>
    </row>
    <row r="5" s="1" customFormat="1" spans="1:21">
      <c r="A5" s="1" t="s">
        <v>72</v>
      </c>
      <c r="B5" s="1" t="s">
        <v>145</v>
      </c>
      <c r="C5" s="1" t="s">
        <v>149</v>
      </c>
      <c r="D5" s="1" t="s">
        <v>70</v>
      </c>
      <c r="E5" s="1" t="s">
        <v>74</v>
      </c>
      <c r="F5" s="1" t="s">
        <v>145</v>
      </c>
      <c r="G5" s="1" t="s">
        <v>147</v>
      </c>
      <c r="H5" s="1" t="s">
        <v>134</v>
      </c>
      <c r="I5" s="1" t="s">
        <v>77</v>
      </c>
      <c r="J5" s="1" t="s">
        <v>135</v>
      </c>
      <c r="K5" s="1" t="s">
        <v>77</v>
      </c>
      <c r="L5" s="1" t="s">
        <v>77</v>
      </c>
      <c r="M5" s="1" t="s">
        <v>136</v>
      </c>
      <c r="N5" s="1" t="s">
        <v>136</v>
      </c>
      <c r="O5" s="1" t="s">
        <v>7</v>
      </c>
      <c r="P5" s="1" t="s">
        <v>137</v>
      </c>
      <c r="Q5" s="1" t="s">
        <v>138</v>
      </c>
      <c r="R5" s="1" t="s">
        <v>150</v>
      </c>
      <c r="S5" s="1" t="s">
        <v>140</v>
      </c>
      <c r="T5" s="1" t="s">
        <v>141</v>
      </c>
      <c r="U5" s="1" t="s">
        <v>105</v>
      </c>
    </row>
    <row r="6" s="1" customFormat="1" spans="1:21">
      <c r="A6" s="1" t="s">
        <v>88</v>
      </c>
      <c r="B6" s="1" t="s">
        <v>151</v>
      </c>
      <c r="C6" s="1" t="s">
        <v>152</v>
      </c>
      <c r="D6" s="1" t="s">
        <v>78</v>
      </c>
      <c r="E6" s="1" t="s">
        <v>89</v>
      </c>
      <c r="F6" s="1" t="s">
        <v>151</v>
      </c>
      <c r="G6" s="1" t="s">
        <v>145</v>
      </c>
      <c r="H6" s="1" t="s">
        <v>134</v>
      </c>
      <c r="I6" s="1" t="s">
        <v>87</v>
      </c>
      <c r="J6" s="1" t="s">
        <v>135</v>
      </c>
      <c r="K6" s="1" t="s">
        <v>87</v>
      </c>
      <c r="L6" s="1" t="s">
        <v>87</v>
      </c>
      <c r="M6" s="1" t="s">
        <v>136</v>
      </c>
      <c r="N6" s="1" t="s">
        <v>136</v>
      </c>
      <c r="O6" s="1" t="s">
        <v>7</v>
      </c>
      <c r="P6" s="1" t="s">
        <v>137</v>
      </c>
      <c r="Q6" s="1" t="s">
        <v>138</v>
      </c>
      <c r="R6" s="1" t="s">
        <v>153</v>
      </c>
      <c r="S6" s="1" t="s">
        <v>140</v>
      </c>
      <c r="T6" s="1" t="s">
        <v>141</v>
      </c>
      <c r="U6" s="1" t="s">
        <v>105</v>
      </c>
    </row>
    <row r="7" s="1" customFormat="1" spans="1:21">
      <c r="A7" s="1" t="s">
        <v>86</v>
      </c>
      <c r="B7" s="1" t="s">
        <v>151</v>
      </c>
      <c r="C7" s="1" t="s">
        <v>154</v>
      </c>
      <c r="D7" s="1" t="s">
        <v>78</v>
      </c>
      <c r="E7" s="1" t="s">
        <v>81</v>
      </c>
      <c r="F7" s="1" t="s">
        <v>151</v>
      </c>
      <c r="G7" s="1" t="s">
        <v>145</v>
      </c>
      <c r="H7" s="1" t="s">
        <v>134</v>
      </c>
      <c r="I7" s="1" t="s">
        <v>87</v>
      </c>
      <c r="J7" s="1" t="s">
        <v>135</v>
      </c>
      <c r="K7" s="1" t="s">
        <v>87</v>
      </c>
      <c r="L7" s="1" t="s">
        <v>87</v>
      </c>
      <c r="M7" s="1" t="s">
        <v>136</v>
      </c>
      <c r="N7" s="1" t="s">
        <v>136</v>
      </c>
      <c r="O7" s="1" t="s">
        <v>7</v>
      </c>
      <c r="P7" s="1" t="s">
        <v>137</v>
      </c>
      <c r="Q7" s="1" t="s">
        <v>138</v>
      </c>
      <c r="R7" s="1" t="s">
        <v>155</v>
      </c>
      <c r="S7" s="1" t="s">
        <v>140</v>
      </c>
      <c r="T7" s="1" t="s">
        <v>141</v>
      </c>
      <c r="U7" s="1" t="s">
        <v>105</v>
      </c>
    </row>
    <row r="8" s="1" customFormat="1" spans="1:21">
      <c r="A8" s="1" t="s">
        <v>84</v>
      </c>
      <c r="B8" s="1" t="s">
        <v>156</v>
      </c>
      <c r="C8" s="1" t="s">
        <v>157</v>
      </c>
      <c r="D8" s="1" t="s">
        <v>78</v>
      </c>
      <c r="E8" s="1" t="s">
        <v>85</v>
      </c>
      <c r="F8" s="1" t="s">
        <v>156</v>
      </c>
      <c r="G8" s="1" t="s">
        <v>151</v>
      </c>
      <c r="H8" s="1" t="s">
        <v>134</v>
      </c>
      <c r="I8" s="1" t="s">
        <v>83</v>
      </c>
      <c r="J8" s="1" t="s">
        <v>135</v>
      </c>
      <c r="K8" s="1" t="s">
        <v>83</v>
      </c>
      <c r="L8" s="1" t="s">
        <v>83</v>
      </c>
      <c r="M8" s="1" t="s">
        <v>136</v>
      </c>
      <c r="N8" s="1" t="s">
        <v>136</v>
      </c>
      <c r="O8" s="1" t="s">
        <v>7</v>
      </c>
      <c r="P8" s="1" t="s">
        <v>137</v>
      </c>
      <c r="Q8" s="1" t="s">
        <v>138</v>
      </c>
      <c r="R8" s="1" t="s">
        <v>158</v>
      </c>
      <c r="S8" s="1" t="s">
        <v>140</v>
      </c>
      <c r="T8" s="1" t="s">
        <v>141</v>
      </c>
      <c r="U8" s="1" t="s">
        <v>105</v>
      </c>
    </row>
    <row r="9" s="1" customFormat="1" spans="1:21">
      <c r="A9" s="1" t="s">
        <v>80</v>
      </c>
      <c r="B9" s="1" t="s">
        <v>156</v>
      </c>
      <c r="C9" s="1" t="s">
        <v>159</v>
      </c>
      <c r="D9" s="1" t="s">
        <v>78</v>
      </c>
      <c r="E9" s="1" t="s">
        <v>81</v>
      </c>
      <c r="F9" s="1" t="s">
        <v>156</v>
      </c>
      <c r="G9" s="1" t="s">
        <v>151</v>
      </c>
      <c r="H9" s="1" t="s">
        <v>134</v>
      </c>
      <c r="I9" s="1" t="s">
        <v>83</v>
      </c>
      <c r="J9" s="1" t="s">
        <v>135</v>
      </c>
      <c r="K9" s="1" t="s">
        <v>83</v>
      </c>
      <c r="L9" s="1" t="s">
        <v>83</v>
      </c>
      <c r="M9" s="1" t="s">
        <v>136</v>
      </c>
      <c r="N9" s="1" t="s">
        <v>136</v>
      </c>
      <c r="O9" s="1" t="s">
        <v>7</v>
      </c>
      <c r="P9" s="1" t="s">
        <v>137</v>
      </c>
      <c r="Q9" s="1" t="s">
        <v>138</v>
      </c>
      <c r="R9" s="1" t="s">
        <v>160</v>
      </c>
      <c r="S9" s="1" t="s">
        <v>140</v>
      </c>
      <c r="T9" s="1" t="s">
        <v>141</v>
      </c>
      <c r="U9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2022-07-26T03:02:31Z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4C23461871EB40159B03AFCD38BA9C17</vt:lpwstr>
  </property>
  <property fmtid="{D5CDD505-2E9C-101B-9397-08002B2CF9AE}" pid="3" name="KSOProductBuildVer">
    <vt:lpwstr>2052-11.1.0.11875</vt:lpwstr>
  </property>
</Properties>
</file>