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<sst xmlns="http://schemas.openxmlformats.org/spreadsheetml/2006/main" count="406" uniqueCount="191">
  <si>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</si>
  <si>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</si>
  <si>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</si>
  <si>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</si>
  <si>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</si>
  <si>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</si>
  <si>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</si>
  <si>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</si>
  <si>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</si>
  <si>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</si>
  <si>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</si>
  <si>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</si>
  <si>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</si>
  <si>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</si>
  <si>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</si>
  <si>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</si>
  <si>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</si>
  <si>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</si>
  <si>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</si>
  <si>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</si>
  <si>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</si>
  <si>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</si>
  <si>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</si>
  <si>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</si>
  <si>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</si>
  <si>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17500826025	</t>
  </si>
  <si>
    <t>Ctrip</t>
  </si>
  <si>
    <t>正常</t>
  </si>
  <si>
    <t>[威尼斯]鲍尔宫酒店(Bauer Palazzo)(37210781)</t>
  </si>
  <si>
    <t>高级房&lt;不退款&gt;&lt;2人入住&gt;</t>
  </si>
  <si>
    <t>USD</t>
  </si>
  <si>
    <t>Irving/Olympia</t>
  </si>
  <si>
    <t>CA5326220726USD</t>
  </si>
  <si>
    <t>未提现</t>
  </si>
  <si>
    <t>携程开票</t>
  </si>
  <si>
    <t xml:space="preserve">2436942	</t>
  </si>
  <si>
    <t xml:space="preserve">134565	</t>
  </si>
  <si>
    <t xml:space="preserve">17728656313	</t>
  </si>
  <si>
    <t>[夏延]薜安旅客汽车旅馆(Cheyenne Guest Inn)(39611542)</t>
  </si>
  <si>
    <t>客房1张大床&lt;不退款&gt;&lt;2人入住&gt;</t>
  </si>
  <si>
    <t>Eisenbarth/Sunshine</t>
  </si>
  <si>
    <t xml:space="preserve">2487580	</t>
  </si>
  <si>
    <t xml:space="preserve">181272	</t>
  </si>
  <si>
    <t xml:space="preserve">17931606173	</t>
  </si>
  <si>
    <t>[劳德代尔堡]鹈鹕海滩度假度假酒店 - 贵族之家(Pelican Grand Beach Resort, a Noble House Resort)(39044906)</t>
  </si>
  <si>
    <t>洋景特大床房&lt;不退款&gt;&lt;2人入住&gt;</t>
  </si>
  <si>
    <t>Pavlak/Jenny</t>
  </si>
  <si>
    <t xml:space="preserve">2550186	</t>
  </si>
  <si>
    <t xml:space="preserve">56686SD239270	</t>
  </si>
  <si>
    <t xml:space="preserve">18063207624	</t>
  </si>
  <si>
    <t>[格拉纳达]巴塞罗卡门格拉纳达酒店(Barceló Carmen Granada)(37204121)</t>
  </si>
  <si>
    <t>标准双人房&lt;不退款&gt;&lt;2人入住&gt;</t>
  </si>
  <si>
    <t>Munoz Folch/Mar,Sarasty Restrepo/Andres Hernando</t>
  </si>
  <si>
    <t xml:space="preserve">	</t>
  </si>
  <si>
    <t xml:space="preserve">7399SE093309	</t>
  </si>
  <si>
    <t xml:space="preserve">18226816218	</t>
  </si>
  <si>
    <t>[万锦]多伦多万锦市希尔顿温泉套房酒店(Hilton Toronto/Markham Suites Conference Centre &amp; Spa)(37197185)</t>
  </si>
  <si>
    <t>一卧转角特大床套房&lt;2人入住&gt;&lt;不退款&gt;</t>
  </si>
  <si>
    <t>WU/CHEUK FAI,WU/TANDY SHIAOCHING</t>
  </si>
  <si>
    <t xml:space="preserve">3272437567	</t>
  </si>
  <si>
    <t xml:space="preserve">18455133439	</t>
  </si>
  <si>
    <t>[哈默史密斯-富勒姆区]伦敦K西酒店&amp;Spa(K West Hotel &amp; Spa London)(37224053)</t>
  </si>
  <si>
    <t>高级大床房&lt;不退款&gt;&lt;2人入住&gt;</t>
  </si>
  <si>
    <t>Sharma/Jai</t>
  </si>
  <si>
    <t xml:space="preserve">acknowledge	</t>
  </si>
  <si>
    <t xml:space="preserve">18456522964	</t>
  </si>
  <si>
    <t>[纽约]亚洲酒店 - 法拉盛(Asiatic Hotel - Flushing)(46895971)</t>
  </si>
  <si>
    <t>舒适双人房/双床房&lt;不退款&gt;&lt;2人入住&gt;</t>
  </si>
  <si>
    <t>ZHAO/MEIQI</t>
  </si>
  <si>
    <t xml:space="preserve">8115638	</t>
  </si>
  <si>
    <t xml:space="preserve">18461377349	</t>
  </si>
  <si>
    <t>[快乐山]查尔斯顿海港度假村(Harborside at Charleston Harbor Resort and Marina)(70698695)</t>
  </si>
  <si>
    <t>高级房, 1 张特大床&lt;不退款&gt;&lt;2人入住&gt;</t>
  </si>
  <si>
    <t>jaenicke/matthew</t>
  </si>
  <si>
    <t xml:space="preserve">125419341	</t>
  </si>
  <si>
    <t xml:space="preserve">18463977708	</t>
  </si>
  <si>
    <t>[佩勒]普瑞米尔洛纳佩厄经典酒店(Premiere Classe Roanne Perreux)(39685279)</t>
  </si>
  <si>
    <t>双人房&lt;早餐&gt;&lt;不退款&gt;&lt;2人入住&gt;</t>
  </si>
  <si>
    <t>Imbert/Tanguy</t>
  </si>
  <si>
    <t xml:space="preserve">33759UC001078	</t>
  </si>
  <si>
    <t xml:space="preserve">18473882724	</t>
  </si>
  <si>
    <t>[卢瓦尔河畔圣塞巴斯蒂安]东南特圣塞巴斯蒂安苏尔卢瓦尔河普瑞米尔经典酒店(Premiere Classe Nantes Est St Sebastien Sur Loire)(46581606)</t>
  </si>
  <si>
    <t>双人床房&lt;不退款&gt;&lt;2人入住&gt;</t>
  </si>
  <si>
    <t>Saadoune/Safaa</t>
  </si>
  <si>
    <t xml:space="preserve">33728UC002211	</t>
  </si>
  <si>
    <t xml:space="preserve">18478810980	</t>
  </si>
  <si>
    <t>Claverie/Roxanne</t>
  </si>
  <si>
    <t xml:space="preserve">2629402	</t>
  </si>
  <si>
    <t xml:space="preserve">33728UC002219	</t>
  </si>
  <si>
    <t>，</t>
  </si>
  <si>
    <t>A220726100320481</t>
  </si>
  <si>
    <t>USD / HKD 当前参考汇率: 7.84918</t>
  </si>
  <si>
    <t>总计： 3161 USD/
24811.26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</si>
  <si>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</si>
  <si>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</si>
  <si>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</si>
  <si>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</si>
  <si>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</si>
  <si>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</si>
  <si>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</si>
  <si>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</si>
  <si>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</si>
  <si>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</si>
  <si>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</si>
  <si>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</si>
  <si>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</si>
  <si>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</si>
  <si>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</si>
  <si>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</si>
  <si>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</si>
  <si>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</si>
  <si>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2022-07-22</t>
  </si>
  <si>
    <t>2629402</t>
  </si>
  <si>
    <t>东南特圣塞巴斯蒂安苏尔卢瓦尔河普瑞米尔经典酒店</t>
  </si>
  <si>
    <t>Claverie Roxanne</t>
  </si>
  <si>
    <t>2022-07-23</t>
  </si>
  <si>
    <t>退房日周结</t>
  </si>
  <si>
    <t>230.58</t>
  </si>
  <si>
    <t>34.00</t>
  </si>
  <si>
    <t>0</t>
  </si>
  <si>
    <t>0.00</t>
  </si>
  <si>
    <t>携程盛景国际直连</t>
  </si>
  <si>
    <t>01.010677</t>
  </si>
  <si>
    <t>2022-07-22 21:06:43</t>
  </si>
  <si>
    <t>否</t>
  </si>
  <si>
    <t>汇智国际旅游发展有限公司</t>
  </si>
  <si>
    <t>直连</t>
  </si>
  <si>
    <t>2629049</t>
  </si>
  <si>
    <t>Saadoune Safaa</t>
  </si>
  <si>
    <t>2022-07-22 15:06:12</t>
  </si>
  <si>
    <t>2022-07-21</t>
  </si>
  <si>
    <t>2628027</t>
  </si>
  <si>
    <t>罗阿讷-佩勒高级酒店</t>
  </si>
  <si>
    <t>Imbert Tanguy</t>
  </si>
  <si>
    <t>372.34</t>
  </si>
  <si>
    <t>55.00</t>
  </si>
  <si>
    <t>2022-07-21 15:06:09</t>
  </si>
  <si>
    <t>2627656</t>
  </si>
  <si>
    <t>查尔斯顿海港度假村</t>
  </si>
  <si>
    <t>jaenicke matthew</t>
  </si>
  <si>
    <t>2234.07</t>
  </si>
  <si>
    <t>330.00</t>
  </si>
  <si>
    <t>2022-07-21 05:19:37</t>
  </si>
  <si>
    <t>2022-07-20</t>
  </si>
  <si>
    <t>2627369</t>
  </si>
  <si>
    <t>亚洲酒店 - 法拉盛</t>
  </si>
  <si>
    <t>ZHAO MEIQI</t>
  </si>
  <si>
    <t>1737.27</t>
  </si>
  <si>
    <t>257.00</t>
  </si>
  <si>
    <t>2022-07-20 21:20:38</t>
  </si>
  <si>
    <t>2627182</t>
  </si>
  <si>
    <t>K西水疗酒店</t>
  </si>
  <si>
    <t>Sharma Jai</t>
  </si>
  <si>
    <t>1230.28</t>
  </si>
  <si>
    <t>182.00</t>
  </si>
  <si>
    <t>2022-07-20 17:33:16</t>
  </si>
  <si>
    <t>2022-06-28</t>
  </si>
  <si>
    <t>2605306</t>
  </si>
  <si>
    <t>多伦多万锦市希尔顿温泉套房酒店</t>
  </si>
  <si>
    <t>WU CHEUK FAI,WU TANDY SHIAOCHING</t>
  </si>
  <si>
    <t>1911.84</t>
  </si>
  <si>
    <t>285.00</t>
  </si>
  <si>
    <t>2022-06-28 14:39:19</t>
  </si>
  <si>
    <t>2022-06-06</t>
  </si>
  <si>
    <t>2578972</t>
  </si>
  <si>
    <t>巴塞罗卡门格拉纳达酒店</t>
  </si>
  <si>
    <t>Munoz Folch Mar,Sarasty Restrepo Andres Hernando</t>
  </si>
  <si>
    <t>2022-07-19</t>
  </si>
  <si>
    <t>1715.37</t>
  </si>
  <si>
    <t>2022-06-06 22:12:21</t>
  </si>
  <si>
    <t>2022-05-14</t>
  </si>
  <si>
    <t>2550186</t>
  </si>
  <si>
    <t>鹈鹕海滩度假度假酒店 - 贵族之家</t>
  </si>
  <si>
    <t>Pavlak Jenny</t>
  </si>
  <si>
    <t>6958.86</t>
  </si>
  <si>
    <t>1023.00</t>
  </si>
  <si>
    <t>2022-05-14 01:02:10</t>
  </si>
  <si>
    <t>2022-03-29</t>
  </si>
  <si>
    <t>2487580</t>
  </si>
  <si>
    <t>薜安旅客汽车旅馆</t>
  </si>
  <si>
    <t>Eisenbarth Sunshine</t>
  </si>
  <si>
    <t>2414.10</t>
  </si>
  <si>
    <t>378.00</t>
  </si>
  <si>
    <t>2022-03-29 06:52:35</t>
  </si>
  <si>
    <t>2022-02-26</t>
  </si>
  <si>
    <t>2436942</t>
  </si>
  <si>
    <t>鲍尔宫酒店</t>
  </si>
  <si>
    <t>Irving Olympia</t>
  </si>
  <si>
    <t>2063.71</t>
  </si>
  <si>
    <t>326.00</t>
  </si>
  <si>
    <t>2022-02-26 23:26:16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</si>
</sst>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44764</v>
      </c>
      <c r="G2" s="6">
        <v>44765</v>
      </c>
      <c r="H2" s="4">
        <v>1</v>
      </c>
      <c r="I2" s="4">
        <v>1</v>
      </c>
      <c r="J2" s="4">
        <v>1</v>
      </c>
      <c r="K2" s="4" t="s">
        <v>30</v>
      </c>
      <c r="L2" s="4">
        <v>326</v>
      </c>
      <c r="M2" s="4">
        <v>326</v>
      </c>
      <c r="N2" s="4" t="s">
        <v>31</v>
      </c>
      <c r="O2" s="4" t="s">
        <v>32</v>
      </c>
      <c r="P2" s="4" t="s">
        <v>33</v>
      </c>
      <c r="Q2" s="4">
        <v>0</v>
      </c>
      <c r="R2" s="7">
        <v>44618</v>
      </c>
      <c r="S2" s="6">
        <v>44768</v>
      </c>
      <c r="T2" s="4" t="s">
        <v>34</v>
      </c>
      <c r="U2" s="4">
        <v>326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44764</v>
      </c>
      <c r="G3" s="6">
        <v>44765</v>
      </c>
      <c r="H3" s="4">
        <v>1</v>
      </c>
      <c r="I3" s="4">
        <v>1</v>
      </c>
      <c r="J3" s="4">
        <v>1</v>
      </c>
      <c r="K3" s="4" t="s">
        <v>30</v>
      </c>
      <c r="L3" s="4">
        <v>378</v>
      </c>
      <c r="M3" s="4">
        <v>378</v>
      </c>
      <c r="N3" s="4" t="s">
        <v>40</v>
      </c>
      <c r="O3" s="4" t="s">
        <v>32</v>
      </c>
      <c r="P3" s="4" t="s">
        <v>33</v>
      </c>
      <c r="Q3" s="4">
        <v>0</v>
      </c>
      <c r="R3" s="7">
        <v>44649</v>
      </c>
      <c r="S3" s="6">
        <v>44768</v>
      </c>
      <c r="T3" s="4" t="s">
        <v>34</v>
      </c>
      <c r="U3" s="4">
        <v>378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44762</v>
      </c>
      <c r="G4" s="6">
        <v>44765</v>
      </c>
      <c r="H4" s="4">
        <v>1</v>
      </c>
      <c r="I4" s="4">
        <v>3</v>
      </c>
      <c r="J4" s="4">
        <v>3</v>
      </c>
      <c r="K4" s="4" t="s">
        <v>30</v>
      </c>
      <c r="L4" s="4">
        <v>1023</v>
      </c>
      <c r="M4" s="4">
        <v>1023</v>
      </c>
      <c r="N4" s="4" t="s">
        <v>46</v>
      </c>
      <c r="O4" s="4" t="s">
        <v>32</v>
      </c>
      <c r="P4" s="4" t="s">
        <v>33</v>
      </c>
      <c r="Q4" s="4">
        <v>0</v>
      </c>
      <c r="R4" s="7">
        <v>44695</v>
      </c>
      <c r="S4" s="6">
        <v>44768</v>
      </c>
      <c r="T4" s="4" t="s">
        <v>34</v>
      </c>
      <c r="U4" s="4">
        <v>1023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44761</v>
      </c>
      <c r="G5" s="6">
        <v>44765</v>
      </c>
      <c r="H5" s="4">
        <v>1</v>
      </c>
      <c r="I5" s="4">
        <v>4</v>
      </c>
      <c r="J5" s="4">
        <v>4</v>
      </c>
      <c r="K5" s="4" t="s">
        <v>30</v>
      </c>
      <c r="L5" s="4">
        <v>257</v>
      </c>
      <c r="M5" s="4">
        <v>257</v>
      </c>
      <c r="N5" s="4" t="s">
        <v>52</v>
      </c>
      <c r="O5" s="4" t="s">
        <v>32</v>
      </c>
      <c r="P5" s="4" t="s">
        <v>33</v>
      </c>
      <c r="Q5" s="4">
        <v>0</v>
      </c>
      <c r="R5" s="7">
        <v>44718</v>
      </c>
      <c r="S5" s="6">
        <v>44768</v>
      </c>
      <c r="T5" s="4" t="s">
        <v>34</v>
      </c>
      <c r="U5" s="4">
        <v>257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44764</v>
      </c>
      <c r="G6" s="6">
        <v>44765</v>
      </c>
      <c r="H6" s="4">
        <v>1</v>
      </c>
      <c r="I6" s="4">
        <v>1</v>
      </c>
      <c r="J6" s="4">
        <v>1</v>
      </c>
      <c r="K6" s="4" t="s">
        <v>30</v>
      </c>
      <c r="L6" s="4">
        <v>285</v>
      </c>
      <c r="M6" s="4">
        <v>285</v>
      </c>
      <c r="N6" s="4" t="s">
        <v>58</v>
      </c>
      <c r="O6" s="4" t="s">
        <v>32</v>
      </c>
      <c r="P6" s="4" t="s">
        <v>33</v>
      </c>
      <c r="Q6" s="4">
        <v>0</v>
      </c>
      <c r="R6" s="7">
        <v>44740</v>
      </c>
      <c r="S6" s="6">
        <v>44768</v>
      </c>
      <c r="T6" s="4" t="s">
        <v>34</v>
      </c>
      <c r="U6" s="4">
        <v>285</v>
      </c>
      <c r="V6" s="4">
        <v>0</v>
      </c>
      <c r="W6" s="4">
        <v>0</v>
      </c>
      <c r="X6" s="4" t="s">
        <v>53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44764</v>
      </c>
      <c r="G7" s="6">
        <v>44765</v>
      </c>
      <c r="H7" s="4">
        <v>1</v>
      </c>
      <c r="I7" s="4">
        <v>1</v>
      </c>
      <c r="J7" s="4">
        <v>1</v>
      </c>
      <c r="K7" s="4" t="s">
        <v>30</v>
      </c>
      <c r="L7" s="4">
        <v>182</v>
      </c>
      <c r="M7" s="4">
        <v>182</v>
      </c>
      <c r="N7" s="4" t="s">
        <v>63</v>
      </c>
      <c r="O7" s="4" t="s">
        <v>32</v>
      </c>
      <c r="P7" s="4" t="s">
        <v>33</v>
      </c>
      <c r="Q7" s="4">
        <v>0</v>
      </c>
      <c r="R7" s="7">
        <v>44762</v>
      </c>
      <c r="S7" s="6">
        <v>44768</v>
      </c>
      <c r="T7" s="4" t="s">
        <v>34</v>
      </c>
      <c r="U7" s="4">
        <v>182</v>
      </c>
      <c r="V7" s="4">
        <v>0</v>
      </c>
      <c r="W7" s="4">
        <v>0</v>
      </c>
      <c r="X7" s="4" t="s">
        <v>53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44763</v>
      </c>
      <c r="G8" s="6">
        <v>44765</v>
      </c>
      <c r="H8" s="4">
        <v>1</v>
      </c>
      <c r="I8" s="4">
        <v>2</v>
      </c>
      <c r="J8" s="4">
        <v>2</v>
      </c>
      <c r="K8" s="4" t="s">
        <v>30</v>
      </c>
      <c r="L8" s="4">
        <v>257</v>
      </c>
      <c r="M8" s="4">
        <v>257</v>
      </c>
      <c r="N8" s="4" t="s">
        <v>68</v>
      </c>
      <c r="O8" s="4" t="s">
        <v>32</v>
      </c>
      <c r="P8" s="4" t="s">
        <v>33</v>
      </c>
      <c r="Q8" s="4">
        <v>0</v>
      </c>
      <c r="R8" s="7">
        <v>44762</v>
      </c>
      <c r="S8" s="6">
        <v>44768</v>
      </c>
      <c r="T8" s="4" t="s">
        <v>34</v>
      </c>
      <c r="U8" s="4">
        <v>257</v>
      </c>
      <c r="V8" s="4">
        <v>0</v>
      </c>
      <c r="W8" s="4">
        <v>0</v>
      </c>
      <c r="X8" s="4" t="s">
        <v>53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44764</v>
      </c>
      <c r="G9" s="6">
        <v>44765</v>
      </c>
      <c r="H9" s="4">
        <v>1</v>
      </c>
      <c r="I9" s="4">
        <v>1</v>
      </c>
      <c r="J9" s="4">
        <v>1</v>
      </c>
      <c r="K9" s="4" t="s">
        <v>30</v>
      </c>
      <c r="L9" s="4">
        <v>330</v>
      </c>
      <c r="M9" s="4">
        <v>330</v>
      </c>
      <c r="N9" s="4" t="s">
        <v>73</v>
      </c>
      <c r="O9" s="4" t="s">
        <v>32</v>
      </c>
      <c r="P9" s="4" t="s">
        <v>33</v>
      </c>
      <c r="Q9" s="4">
        <v>0</v>
      </c>
      <c r="R9" s="7">
        <v>44763</v>
      </c>
      <c r="S9" s="6">
        <v>44768</v>
      </c>
      <c r="T9" s="4" t="s">
        <v>34</v>
      </c>
      <c r="U9" s="4">
        <v>330</v>
      </c>
      <c r="V9" s="4">
        <v>0</v>
      </c>
      <c r="W9" s="4">
        <v>0</v>
      </c>
      <c r="X9" s="4" t="s">
        <v>53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44764</v>
      </c>
      <c r="G10" s="6">
        <v>44765</v>
      </c>
      <c r="H10" s="4">
        <v>1</v>
      </c>
      <c r="I10" s="4">
        <v>1</v>
      </c>
      <c r="J10" s="4">
        <v>1</v>
      </c>
      <c r="K10" s="4" t="s">
        <v>30</v>
      </c>
      <c r="L10" s="4">
        <v>55</v>
      </c>
      <c r="M10" s="4">
        <v>55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44763</v>
      </c>
      <c r="S10" s="6">
        <v>44768</v>
      </c>
      <c r="T10" s="4" t="s">
        <v>34</v>
      </c>
      <c r="U10" s="4">
        <v>55</v>
      </c>
      <c r="V10" s="4">
        <v>0</v>
      </c>
      <c r="W10" s="4">
        <v>0</v>
      </c>
      <c r="X10" s="4" t="s">
        <v>53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44764</v>
      </c>
      <c r="G11" s="6">
        <v>44765</v>
      </c>
      <c r="H11" s="4">
        <v>1</v>
      </c>
      <c r="I11" s="4">
        <v>1</v>
      </c>
      <c r="J11" s="4">
        <v>1</v>
      </c>
      <c r="K11" s="4" t="s">
        <v>30</v>
      </c>
      <c r="L11" s="4">
        <v>34</v>
      </c>
      <c r="M11" s="4">
        <v>34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44764</v>
      </c>
      <c r="S11" s="6">
        <v>44768</v>
      </c>
      <c r="T11" s="4" t="s">
        <v>34</v>
      </c>
      <c r="U11" s="4">
        <v>34</v>
      </c>
      <c r="V11" s="4">
        <v>0</v>
      </c>
      <c r="W11" s="4">
        <v>0</v>
      </c>
      <c r="X11" s="4" t="s">
        <v>53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44764</v>
      </c>
      <c r="G12" s="6">
        <v>44765</v>
      </c>
      <c r="H12" s="4">
        <v>1</v>
      </c>
      <c r="I12" s="4">
        <v>1</v>
      </c>
      <c r="J12" s="4">
        <v>1</v>
      </c>
      <c r="K12" s="4" t="s">
        <v>30</v>
      </c>
      <c r="L12" s="4">
        <v>34</v>
      </c>
      <c r="M12" s="4">
        <v>34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44764</v>
      </c>
      <c r="S12" s="6">
        <v>44768</v>
      </c>
      <c r="T12" s="4" t="s">
        <v>34</v>
      </c>
      <c r="U12" s="4">
        <v>34</v>
      </c>
      <c r="V12" s="4">
        <v>0</v>
      </c>
      <c r="W12" s="4">
        <v>0</v>
      </c>
      <c r="X12" s="4" t="s">
        <v>87</v>
      </c>
      <c r="Y12" s="4" t="s">
        <v>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5">
        <v>17500826025</v>
      </c>
      <c r="B2" s="6">
        <v>44764</v>
      </c>
      <c r="C2" s="6">
        <v>44765</v>
      </c>
      <c r="D2" s="4">
        <v>326</v>
      </c>
      <c r="E2" s="4" t="str">
        <f>VLOOKUP(A2,HOP!A:L,12,0)</f>
        <v>326.00</v>
      </c>
      <c r="F2" s="4" t="str">
        <f>VLOOKUP(A2,HOP!A:C,3,0)</f>
        <v>2436942</v>
      </c>
      <c r="G2" s="4">
        <f>D2-E2</f>
        <v>0</v>
      </c>
      <c r="H2" s="4" t="str">
        <f>$H$1&amp;F2</f>
        <v>，2436942</v>
      </c>
      <c r="I2" s="4" t="str">
        <f>VLOOKUP(A2,HOP!A:U,21,0)</f>
        <v>直连</v>
      </c>
    </row>
    <row r="3" s="4" customFormat="1" spans="1:9">
      <c r="A3" s="5">
        <v>17728656313</v>
      </c>
      <c r="B3" s="6">
        <v>44764</v>
      </c>
      <c r="C3" s="6">
        <v>44765</v>
      </c>
      <c r="D3" s="4">
        <v>378</v>
      </c>
      <c r="E3" s="4" t="str">
        <f>VLOOKUP(A3,HOP!A:L,12,0)</f>
        <v>378.00</v>
      </c>
      <c r="F3" s="4" t="str">
        <f>VLOOKUP(A3,HOP!A:C,3,0)</f>
        <v>2487580</v>
      </c>
      <c r="G3" s="4">
        <f t="shared" ref="G3:G12" si="0">D3-E3</f>
        <v>0</v>
      </c>
      <c r="H3" s="4" t="str">
        <f t="shared" ref="H3:H12" si="1">$H$1&amp;F3</f>
        <v>，2487580</v>
      </c>
      <c r="I3" s="4" t="str">
        <f>VLOOKUP(A3,HOP!A:U,21,0)</f>
        <v>直连</v>
      </c>
    </row>
    <row r="4" s="4" customFormat="1" spans="1:9">
      <c r="A4" s="5">
        <v>17931606173</v>
      </c>
      <c r="B4" s="6">
        <v>44762</v>
      </c>
      <c r="C4" s="6">
        <v>44765</v>
      </c>
      <c r="D4" s="4">
        <v>1023</v>
      </c>
      <c r="E4" s="4" t="str">
        <f>VLOOKUP(A4,HOP!A:L,12,0)</f>
        <v>1023.00</v>
      </c>
      <c r="F4" s="4" t="str">
        <f>VLOOKUP(A4,HOP!A:C,3,0)</f>
        <v>2550186</v>
      </c>
      <c r="G4" s="4">
        <f t="shared" si="0"/>
        <v>0</v>
      </c>
      <c r="H4" s="4" t="str">
        <f t="shared" si="1"/>
        <v>，2550186</v>
      </c>
      <c r="I4" s="4" t="str">
        <f>VLOOKUP(A4,HOP!A:U,21,0)</f>
        <v>直连</v>
      </c>
    </row>
    <row r="5" s="4" customFormat="1" spans="1:9">
      <c r="A5" s="5">
        <v>18063207624</v>
      </c>
      <c r="B5" s="6">
        <v>44761</v>
      </c>
      <c r="C5" s="6">
        <v>44765</v>
      </c>
      <c r="D5" s="4">
        <v>257</v>
      </c>
      <c r="E5" s="4" t="str">
        <f>VLOOKUP(A5,HOP!A:L,12,0)</f>
        <v>257.00</v>
      </c>
      <c r="F5" s="4" t="str">
        <f>VLOOKUP(A5,HOP!A:C,3,0)</f>
        <v>2578972</v>
      </c>
      <c r="G5" s="4">
        <f t="shared" si="0"/>
        <v>0</v>
      </c>
      <c r="H5" s="4" t="str">
        <f t="shared" si="1"/>
        <v>，2578972</v>
      </c>
      <c r="I5" s="4" t="str">
        <f>VLOOKUP(A5,HOP!A:U,21,0)</f>
        <v>直连</v>
      </c>
    </row>
    <row r="6" s="4" customFormat="1" spans="1:9">
      <c r="A6" s="5">
        <v>18226816218</v>
      </c>
      <c r="B6" s="6">
        <v>44764</v>
      </c>
      <c r="C6" s="6">
        <v>44765</v>
      </c>
      <c r="D6" s="4">
        <v>285</v>
      </c>
      <c r="E6" s="4" t="str">
        <f>VLOOKUP(A6,HOP!A:L,12,0)</f>
        <v>285.00</v>
      </c>
      <c r="F6" s="4" t="str">
        <f>VLOOKUP(A6,HOP!A:C,3,0)</f>
        <v>2605306</v>
      </c>
      <c r="G6" s="4">
        <f t="shared" si="0"/>
        <v>0</v>
      </c>
      <c r="H6" s="4" t="str">
        <f t="shared" si="1"/>
        <v>，2605306</v>
      </c>
      <c r="I6" s="4" t="str">
        <f>VLOOKUP(A6,HOP!A:U,21,0)</f>
        <v>直连</v>
      </c>
    </row>
    <row r="7" s="4" customFormat="1" spans="1:9">
      <c r="A7" s="5">
        <v>18455133439</v>
      </c>
      <c r="B7" s="6">
        <v>44764</v>
      </c>
      <c r="C7" s="6">
        <v>44765</v>
      </c>
      <c r="D7" s="4">
        <v>182</v>
      </c>
      <c r="E7" s="4" t="str">
        <f>VLOOKUP(A7,HOP!A:L,12,0)</f>
        <v>182.00</v>
      </c>
      <c r="F7" s="4" t="str">
        <f>VLOOKUP(A7,HOP!A:C,3,0)</f>
        <v>2627182</v>
      </c>
      <c r="G7" s="4">
        <f t="shared" si="0"/>
        <v>0</v>
      </c>
      <c r="H7" s="4" t="str">
        <f t="shared" si="1"/>
        <v>，2627182</v>
      </c>
      <c r="I7" s="4" t="str">
        <f>VLOOKUP(A7,HOP!A:U,21,0)</f>
        <v>直连</v>
      </c>
    </row>
    <row r="8" s="4" customFormat="1" spans="1:9">
      <c r="A8" s="5">
        <v>18456522964</v>
      </c>
      <c r="B8" s="6">
        <v>44763</v>
      </c>
      <c r="C8" s="6">
        <v>44765</v>
      </c>
      <c r="D8" s="4">
        <v>257</v>
      </c>
      <c r="E8" s="4" t="str">
        <f>VLOOKUP(A8,HOP!A:L,12,0)</f>
        <v>257.00</v>
      </c>
      <c r="F8" s="4" t="str">
        <f>VLOOKUP(A8,HOP!A:C,3,0)</f>
        <v>2627369</v>
      </c>
      <c r="G8" s="4">
        <f t="shared" si="0"/>
        <v>0</v>
      </c>
      <c r="H8" s="4" t="str">
        <f t="shared" si="1"/>
        <v>，2627369</v>
      </c>
      <c r="I8" s="4" t="str">
        <f>VLOOKUP(A8,HOP!A:U,21,0)</f>
        <v>直连</v>
      </c>
    </row>
    <row r="9" s="4" customFormat="1" spans="1:9">
      <c r="A9" s="5">
        <v>18461377349</v>
      </c>
      <c r="B9" s="6">
        <v>44764</v>
      </c>
      <c r="C9" s="6">
        <v>44765</v>
      </c>
      <c r="D9" s="4">
        <v>330</v>
      </c>
      <c r="E9" s="4" t="str">
        <f>VLOOKUP(A9,HOP!A:L,12,0)</f>
        <v>330.00</v>
      </c>
      <c r="F9" s="4" t="str">
        <f>VLOOKUP(A9,HOP!A:C,3,0)</f>
        <v>2627656</v>
      </c>
      <c r="G9" s="4">
        <f t="shared" si="0"/>
        <v>0</v>
      </c>
      <c r="H9" s="4" t="str">
        <f t="shared" si="1"/>
        <v>，2627656</v>
      </c>
      <c r="I9" s="4" t="str">
        <f>VLOOKUP(A9,HOP!A:U,21,0)</f>
        <v>直连</v>
      </c>
    </row>
    <row r="10" s="4" customFormat="1" spans="1:9">
      <c r="A10" s="5">
        <v>18463977708</v>
      </c>
      <c r="B10" s="6">
        <v>44764</v>
      </c>
      <c r="C10" s="6">
        <v>44765</v>
      </c>
      <c r="D10" s="4">
        <v>55</v>
      </c>
      <c r="E10" s="4" t="str">
        <f>VLOOKUP(A10,HOP!A:L,12,0)</f>
        <v>55.00</v>
      </c>
      <c r="F10" s="4" t="str">
        <f>VLOOKUP(A10,HOP!A:C,3,0)</f>
        <v>2628027</v>
      </c>
      <c r="G10" s="4">
        <f t="shared" si="0"/>
        <v>0</v>
      </c>
      <c r="H10" s="4" t="str">
        <f t="shared" si="1"/>
        <v>，2628027</v>
      </c>
      <c r="I10" s="4" t="str">
        <f>VLOOKUP(A10,HOP!A:U,21,0)</f>
        <v>直连</v>
      </c>
    </row>
    <row r="11" s="4" customFormat="1" spans="1:9">
      <c r="A11" s="5">
        <v>18473882724</v>
      </c>
      <c r="B11" s="6">
        <v>44764</v>
      </c>
      <c r="C11" s="6">
        <v>44765</v>
      </c>
      <c r="D11" s="4">
        <v>34</v>
      </c>
      <c r="E11" s="4" t="str">
        <f>VLOOKUP(A11,HOP!A:L,12,0)</f>
        <v>34.00</v>
      </c>
      <c r="F11" s="4" t="str">
        <f>VLOOKUP(A11,HOP!A:C,3,0)</f>
        <v>2629049</v>
      </c>
      <c r="G11" s="4">
        <f t="shared" si="0"/>
        <v>0</v>
      </c>
      <c r="H11" s="4" t="str">
        <f t="shared" si="1"/>
        <v>，2629049</v>
      </c>
      <c r="I11" s="4" t="str">
        <f>VLOOKUP(A11,HOP!A:U,21,0)</f>
        <v>直连</v>
      </c>
    </row>
    <row r="12" s="4" customFormat="1" spans="1:9">
      <c r="A12" s="5">
        <v>18478810980</v>
      </c>
      <c r="B12" s="6">
        <v>44764</v>
      </c>
      <c r="C12" s="6">
        <v>44765</v>
      </c>
      <c r="D12" s="4">
        <v>34</v>
      </c>
      <c r="E12" s="4" t="str">
        <f>VLOOKUP(A12,HOP!A:L,12,0)</f>
        <v>34.00</v>
      </c>
      <c r="F12" s="4" t="str">
        <f>VLOOKUP(A12,HOP!A:C,3,0)</f>
        <v>2629402</v>
      </c>
      <c r="G12" s="4">
        <f t="shared" si="0"/>
        <v>0</v>
      </c>
      <c r="H12" s="4" t="str">
        <f t="shared" si="1"/>
        <v>，2629402</v>
      </c>
      <c r="I12" s="4" t="str">
        <f>VLOOKUP(A12,HOP!A:U,21,0)</f>
        <v>直连</v>
      </c>
    </row>
    <row r="14" spans="4:4">
      <c r="D14" s="4">
        <f>SUM(D2:D13)</f>
        <v>3161</v>
      </c>
    </row>
    <row r="19" spans="1:1">
      <c r="A19" s="4" t="s">
        <v>90</v>
      </c>
    </row>
    <row r="20" spans="1:1">
      <c r="A20" s="4" t="s">
        <v>91</v>
      </c>
    </row>
    <row r="21" spans="1:1">
      <c r="A21" s="4" t="s">
        <v>92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93</v>
      </c>
      <c r="B1" s="2" t="s">
        <v>94</v>
      </c>
      <c r="C1" s="2" t="s">
        <v>95</v>
      </c>
      <c r="D1" s="2" t="s">
        <v>96</v>
      </c>
      <c r="E1" s="2" t="s">
        <v>13</v>
      </c>
      <c r="F1" s="2" t="s">
        <v>5</v>
      </c>
      <c r="G1" s="2" t="s">
        <v>6</v>
      </c>
      <c r="H1" s="2" t="s">
        <v>97</v>
      </c>
      <c r="I1" s="2" t="s">
        <v>98</v>
      </c>
      <c r="J1" s="2" t="s">
        <v>99</v>
      </c>
      <c r="K1" s="2" t="s">
        <v>100</v>
      </c>
      <c r="L1" s="2" t="s">
        <v>101</v>
      </c>
      <c r="M1" s="2" t="s">
        <v>102</v>
      </c>
      <c r="N1" s="2" t="s">
        <v>103</v>
      </c>
      <c r="O1" s="2" t="s">
        <v>104</v>
      </c>
      <c r="P1" s="2" t="s">
        <v>105</v>
      </c>
      <c r="Q1" s="2" t="s">
        <v>106</v>
      </c>
      <c r="R1" s="2" t="s">
        <v>107</v>
      </c>
      <c r="S1" s="2" t="s">
        <v>108</v>
      </c>
      <c r="T1" s="2" t="s">
        <v>109</v>
      </c>
      <c r="U1" s="2" t="s">
        <v>110</v>
      </c>
    </row>
    <row r="2" s="1" customFormat="1" spans="1:21">
      <c r="A2" s="3">
        <v>18478810980</v>
      </c>
      <c r="B2" s="1" t="s">
        <v>111</v>
      </c>
      <c r="C2" s="1" t="s">
        <v>112</v>
      </c>
      <c r="D2" s="1" t="s">
        <v>113</v>
      </c>
      <c r="E2" s="1" t="s">
        <v>114</v>
      </c>
      <c r="F2" s="1" t="s">
        <v>111</v>
      </c>
      <c r="G2" s="1" t="s">
        <v>115</v>
      </c>
      <c r="H2" s="1" t="s">
        <v>116</v>
      </c>
      <c r="I2" s="1" t="s">
        <v>117</v>
      </c>
      <c r="J2" s="1" t="s">
        <v>30</v>
      </c>
      <c r="K2" s="1" t="s">
        <v>118</v>
      </c>
      <c r="L2" s="1" t="s">
        <v>118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</row>
    <row r="3" s="1" customFormat="1" spans="1:21">
      <c r="A3" s="3">
        <v>18473882724</v>
      </c>
      <c r="B3" s="1" t="s">
        <v>111</v>
      </c>
      <c r="C3" s="1" t="s">
        <v>127</v>
      </c>
      <c r="D3" s="1" t="s">
        <v>113</v>
      </c>
      <c r="E3" s="1" t="s">
        <v>128</v>
      </c>
      <c r="F3" s="1" t="s">
        <v>111</v>
      </c>
      <c r="G3" s="1" t="s">
        <v>115</v>
      </c>
      <c r="H3" s="1" t="s">
        <v>116</v>
      </c>
      <c r="I3" s="1" t="s">
        <v>117</v>
      </c>
      <c r="J3" s="1" t="s">
        <v>30</v>
      </c>
      <c r="K3" s="1" t="s">
        <v>118</v>
      </c>
      <c r="L3" s="1" t="s">
        <v>118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129</v>
      </c>
      <c r="S3" s="1" t="s">
        <v>124</v>
      </c>
      <c r="T3" s="1" t="s">
        <v>125</v>
      </c>
      <c r="U3" s="1" t="s">
        <v>126</v>
      </c>
    </row>
    <row r="4" s="1" customFormat="1" spans="1:21">
      <c r="A4" s="3">
        <v>18463977708</v>
      </c>
      <c r="B4" s="1" t="s">
        <v>130</v>
      </c>
      <c r="C4" s="1" t="s">
        <v>131</v>
      </c>
      <c r="D4" s="1" t="s">
        <v>132</v>
      </c>
      <c r="E4" s="1" t="s">
        <v>133</v>
      </c>
      <c r="F4" s="1" t="s">
        <v>111</v>
      </c>
      <c r="G4" s="1" t="s">
        <v>115</v>
      </c>
      <c r="H4" s="1" t="s">
        <v>116</v>
      </c>
      <c r="I4" s="1" t="s">
        <v>134</v>
      </c>
      <c r="J4" s="1" t="s">
        <v>30</v>
      </c>
      <c r="K4" s="1" t="s">
        <v>135</v>
      </c>
      <c r="L4" s="1" t="s">
        <v>135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136</v>
      </c>
      <c r="S4" s="1" t="s">
        <v>124</v>
      </c>
      <c r="T4" s="1" t="s">
        <v>125</v>
      </c>
      <c r="U4" s="1" t="s">
        <v>126</v>
      </c>
    </row>
    <row r="5" s="1" customFormat="1" spans="1:21">
      <c r="A5" s="3">
        <v>18461377349</v>
      </c>
      <c r="B5" s="1" t="s">
        <v>130</v>
      </c>
      <c r="C5" s="1" t="s">
        <v>137</v>
      </c>
      <c r="D5" s="1" t="s">
        <v>138</v>
      </c>
      <c r="E5" s="1" t="s">
        <v>139</v>
      </c>
      <c r="F5" s="1" t="s">
        <v>111</v>
      </c>
      <c r="G5" s="1" t="s">
        <v>115</v>
      </c>
      <c r="H5" s="1" t="s">
        <v>116</v>
      </c>
      <c r="I5" s="1" t="s">
        <v>140</v>
      </c>
      <c r="J5" s="1" t="s">
        <v>30</v>
      </c>
      <c r="K5" s="1" t="s">
        <v>141</v>
      </c>
      <c r="L5" s="1" t="s">
        <v>141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142</v>
      </c>
      <c r="S5" s="1" t="s">
        <v>124</v>
      </c>
      <c r="T5" s="1" t="s">
        <v>125</v>
      </c>
      <c r="U5" s="1" t="s">
        <v>126</v>
      </c>
    </row>
    <row r="6" s="1" customFormat="1" spans="1:21">
      <c r="A6" s="3">
        <v>18456522964</v>
      </c>
      <c r="B6" s="1" t="s">
        <v>143</v>
      </c>
      <c r="C6" s="1" t="s">
        <v>144</v>
      </c>
      <c r="D6" s="1" t="s">
        <v>145</v>
      </c>
      <c r="E6" s="1" t="s">
        <v>146</v>
      </c>
      <c r="F6" s="1" t="s">
        <v>130</v>
      </c>
      <c r="G6" s="1" t="s">
        <v>115</v>
      </c>
      <c r="H6" s="1" t="s">
        <v>116</v>
      </c>
      <c r="I6" s="1" t="s">
        <v>147</v>
      </c>
      <c r="J6" s="1" t="s">
        <v>30</v>
      </c>
      <c r="K6" s="1" t="s">
        <v>148</v>
      </c>
      <c r="L6" s="1" t="s">
        <v>148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122</v>
      </c>
      <c r="R6" s="1" t="s">
        <v>149</v>
      </c>
      <c r="S6" s="1" t="s">
        <v>124</v>
      </c>
      <c r="T6" s="1" t="s">
        <v>125</v>
      </c>
      <c r="U6" s="1" t="s">
        <v>126</v>
      </c>
    </row>
    <row r="7" s="1" customFormat="1" spans="1:21">
      <c r="A7" s="3">
        <v>18455133439</v>
      </c>
      <c r="B7" s="1" t="s">
        <v>143</v>
      </c>
      <c r="C7" s="1" t="s">
        <v>150</v>
      </c>
      <c r="D7" s="1" t="s">
        <v>151</v>
      </c>
      <c r="E7" s="1" t="s">
        <v>152</v>
      </c>
      <c r="F7" s="1" t="s">
        <v>111</v>
      </c>
      <c r="G7" s="1" t="s">
        <v>115</v>
      </c>
      <c r="H7" s="1" t="s">
        <v>116</v>
      </c>
      <c r="I7" s="1" t="s">
        <v>153</v>
      </c>
      <c r="J7" s="1" t="s">
        <v>30</v>
      </c>
      <c r="K7" s="1" t="s">
        <v>154</v>
      </c>
      <c r="L7" s="1" t="s">
        <v>154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122</v>
      </c>
      <c r="R7" s="1" t="s">
        <v>155</v>
      </c>
      <c r="S7" s="1" t="s">
        <v>124</v>
      </c>
      <c r="T7" s="1" t="s">
        <v>125</v>
      </c>
      <c r="U7" s="1" t="s">
        <v>126</v>
      </c>
    </row>
    <row r="8" s="1" customFormat="1" spans="1:21">
      <c r="A8" s="3">
        <v>18226816218</v>
      </c>
      <c r="B8" s="1" t="s">
        <v>156</v>
      </c>
      <c r="C8" s="1" t="s">
        <v>157</v>
      </c>
      <c r="D8" s="1" t="s">
        <v>158</v>
      </c>
      <c r="E8" s="1" t="s">
        <v>159</v>
      </c>
      <c r="F8" s="1" t="s">
        <v>111</v>
      </c>
      <c r="G8" s="1" t="s">
        <v>115</v>
      </c>
      <c r="H8" s="1" t="s">
        <v>116</v>
      </c>
      <c r="I8" s="1" t="s">
        <v>160</v>
      </c>
      <c r="J8" s="1" t="s">
        <v>30</v>
      </c>
      <c r="K8" s="1" t="s">
        <v>161</v>
      </c>
      <c r="L8" s="1" t="s">
        <v>161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122</v>
      </c>
      <c r="R8" s="1" t="s">
        <v>162</v>
      </c>
      <c r="S8" s="1" t="s">
        <v>124</v>
      </c>
      <c r="T8" s="1" t="s">
        <v>125</v>
      </c>
      <c r="U8" s="1" t="s">
        <v>126</v>
      </c>
    </row>
    <row r="9" s="1" customFormat="1" spans="1:21">
      <c r="A9" s="3">
        <v>18063207624</v>
      </c>
      <c r="B9" s="1" t="s">
        <v>163</v>
      </c>
      <c r="C9" s="1" t="s">
        <v>164</v>
      </c>
      <c r="D9" s="1" t="s">
        <v>165</v>
      </c>
      <c r="E9" s="1" t="s">
        <v>166</v>
      </c>
      <c r="F9" s="1" t="s">
        <v>167</v>
      </c>
      <c r="G9" s="1" t="s">
        <v>115</v>
      </c>
      <c r="H9" s="1" t="s">
        <v>116</v>
      </c>
      <c r="I9" s="1" t="s">
        <v>168</v>
      </c>
      <c r="J9" s="1" t="s">
        <v>30</v>
      </c>
      <c r="K9" s="1" t="s">
        <v>148</v>
      </c>
      <c r="L9" s="1" t="s">
        <v>148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122</v>
      </c>
      <c r="R9" s="1" t="s">
        <v>169</v>
      </c>
      <c r="S9" s="1" t="s">
        <v>124</v>
      </c>
      <c r="T9" s="1" t="s">
        <v>125</v>
      </c>
      <c r="U9" s="1" t="s">
        <v>126</v>
      </c>
    </row>
    <row r="10" s="1" customFormat="1" spans="1:21">
      <c r="A10" s="3">
        <v>17931606173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143</v>
      </c>
      <c r="G10" s="1" t="s">
        <v>115</v>
      </c>
      <c r="H10" s="1" t="s">
        <v>116</v>
      </c>
      <c r="I10" s="1" t="s">
        <v>174</v>
      </c>
      <c r="J10" s="1" t="s">
        <v>30</v>
      </c>
      <c r="K10" s="1" t="s">
        <v>175</v>
      </c>
      <c r="L10" s="1" t="s">
        <v>175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122</v>
      </c>
      <c r="R10" s="1" t="s">
        <v>176</v>
      </c>
      <c r="S10" s="1" t="s">
        <v>124</v>
      </c>
      <c r="T10" s="1" t="s">
        <v>125</v>
      </c>
      <c r="U10" s="1" t="s">
        <v>126</v>
      </c>
    </row>
    <row r="11" s="1" customFormat="1" spans="1:21">
      <c r="A11" s="3">
        <v>17728656313</v>
      </c>
      <c r="B11" s="1" t="s">
        <v>177</v>
      </c>
      <c r="C11" s="1" t="s">
        <v>178</v>
      </c>
      <c r="D11" s="1" t="s">
        <v>179</v>
      </c>
      <c r="E11" s="1" t="s">
        <v>180</v>
      </c>
      <c r="F11" s="1" t="s">
        <v>111</v>
      </c>
      <c r="G11" s="1" t="s">
        <v>115</v>
      </c>
      <c r="H11" s="1" t="s">
        <v>116</v>
      </c>
      <c r="I11" s="1" t="s">
        <v>181</v>
      </c>
      <c r="J11" s="1" t="s">
        <v>30</v>
      </c>
      <c r="K11" s="1" t="s">
        <v>182</v>
      </c>
      <c r="L11" s="1" t="s">
        <v>182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122</v>
      </c>
      <c r="R11" s="1" t="s">
        <v>183</v>
      </c>
      <c r="S11" s="1" t="s">
        <v>124</v>
      </c>
      <c r="T11" s="1" t="s">
        <v>125</v>
      </c>
      <c r="U11" s="1" t="s">
        <v>126</v>
      </c>
    </row>
    <row r="12" s="1" customFormat="1" spans="1:21">
      <c r="A12" s="3">
        <v>17500826025</v>
      </c>
      <c r="B12" s="1" t="s">
        <v>184</v>
      </c>
      <c r="C12" s="1" t="s">
        <v>185</v>
      </c>
      <c r="D12" s="1" t="s">
        <v>186</v>
      </c>
      <c r="E12" s="1" t="s">
        <v>187</v>
      </c>
      <c r="F12" s="1" t="s">
        <v>111</v>
      </c>
      <c r="G12" s="1" t="s">
        <v>115</v>
      </c>
      <c r="H12" s="1" t="s">
        <v>116</v>
      </c>
      <c r="I12" s="1" t="s">
        <v>188</v>
      </c>
      <c r="J12" s="1" t="s">
        <v>30</v>
      </c>
      <c r="K12" s="1" t="s">
        <v>189</v>
      </c>
      <c r="L12" s="1" t="s">
        <v>189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122</v>
      </c>
      <c r="R12" s="1" t="s">
        <v>190</v>
      </c>
      <c r="S12" s="1" t="s">
        <v>124</v>
      </c>
      <c r="T12" s="1" t="s">
        <v>125</v>
      </c>
      <c r="U12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2022-07-26T01:58:04Z</dcterms:created>
  <dcterms:modified xsi:type="dcterms:W3CDTF">2022-07-26T02:04:01Z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8781FB450F864A7FB2CBC346464FA187</vt:lpwstr>
  </property>
  <property fmtid="{D5CDD505-2E9C-101B-9397-08002B2CF9AE}" pid="3" name="KSOProductBuildVer">
    <vt:lpwstr>2052-11.1.0.11875</vt:lpwstr>
  </property>
</Properties>
</file>