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<sst xmlns="http://schemas.openxmlformats.org/spreadsheetml/2006/main" count="526" uniqueCount="172">
  <si>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</si>
  <si>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</si>
  <si>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</si>
  <si>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</si>
  <si>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</si>
  <si>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</si>
  <si>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</si>
  <si>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</si>
  <si>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</si>
  <si>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</si>
  <si>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</si>
  <si>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</si>
  <si>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</si>
  <si>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</si>
  <si>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</si>
  <si>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</si>
  <si>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</si>
  <si>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</si>
  <si>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</si>
  <si>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</si>
  <si>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</si>
  <si>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</si>
  <si>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</si>
  <si>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</si>
  <si>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</si>
  <si>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18403970169	</t>
  </si>
  <si>
    <t>Ctrip</t>
  </si>
  <si>
    <t>正常</t>
  </si>
  <si>
    <t>[钦州]城市便捷酒店(钦州港区中心广场店)(71586469)</t>
  </si>
  <si>
    <t>特惠大床房&lt;双人入住&gt;&lt;内宾&gt;&lt;预付&gt;&lt;无早&gt;</t>
  </si>
  <si>
    <t>CNY</t>
  </si>
  <si>
    <t>黄龙必</t>
  </si>
  <si>
    <t>CA11323220728CNY</t>
  </si>
  <si>
    <t>未提现</t>
  </si>
  <si>
    <t>携程开票</t>
  </si>
  <si>
    <t xml:space="preserve">	</t>
  </si>
  <si>
    <t xml:space="preserve">18478609833	</t>
  </si>
  <si>
    <t>[广州]城市便捷酒店(广州麓苑路淘金店)(71633018)</t>
  </si>
  <si>
    <t>标准大床房&lt;双人入住&gt;&lt;内宾&gt;&lt;预付&gt;&lt;无早&gt;</t>
  </si>
  <si>
    <t>陈绿枝</t>
  </si>
  <si>
    <t xml:space="preserve">18480710079	</t>
  </si>
  <si>
    <t>[合肥]维也纳酒店(合肥长江东路店)(83983373)</t>
  </si>
  <si>
    <t>大床房&lt;双人入住&gt;&lt;内宾&gt;&lt;预付&gt;&lt;双早&gt;</t>
  </si>
  <si>
    <t>李市伟</t>
  </si>
  <si>
    <t>取消</t>
  </si>
  <si>
    <t xml:space="preserve">18485131628	</t>
  </si>
  <si>
    <t>[天津]天津空港滨海国际机场亚朵酒店(46261663)</t>
  </si>
  <si>
    <t>雅致大床房&lt;双人入住&gt;&lt;内宾&gt;&lt;预付&gt;&lt;单早&gt;</t>
  </si>
  <si>
    <t>何均建</t>
  </si>
  <si>
    <t xml:space="preserve">18485178488	</t>
  </si>
  <si>
    <t>[芜湖]锦江之星酒店（芜湖方特科技馆地铁站店）(71450953)</t>
  </si>
  <si>
    <t>标准大床房&lt;双人入住&gt;&lt;内宾&gt;&lt;预付&gt;&lt;双早&gt;</t>
  </si>
  <si>
    <t>林勇</t>
  </si>
  <si>
    <t xml:space="preserve">18486335506	</t>
  </si>
  <si>
    <t>[阜阳]维也纳酒店(阜阳火车站店)(83983446)</t>
  </si>
  <si>
    <t>标准双床房&lt;双人入住&gt;&lt;内宾&gt;&lt;预付&gt;&lt;双早&gt;</t>
  </si>
  <si>
    <t>董开亮</t>
  </si>
  <si>
    <t xml:space="preserve">18486343962	</t>
  </si>
  <si>
    <t>[贵阳]锦江之星（贵阳文昌阁甲秀楼省医地铁站店）(60986788)</t>
  </si>
  <si>
    <t>商务房B&lt;双人入住&gt;&lt;内宾&gt;&lt;预付&gt;&lt;双早&gt;</t>
  </si>
  <si>
    <t>钟佩芹</t>
  </si>
  <si>
    <t xml:space="preserve">18486352360	</t>
  </si>
  <si>
    <t>标准房B&lt;双人入住&gt;&lt;内宾&gt;&lt;预付&gt;&lt;双早&gt;</t>
  </si>
  <si>
    <t xml:space="preserve">18494449925	</t>
  </si>
  <si>
    <t>[重庆]7天优品酒店(重庆红旗河沟加州店)(66021228)</t>
  </si>
  <si>
    <t>优品大床房&lt;双人入住&gt;&lt;内宾&gt;&lt;预付&gt;&lt;双早&gt;</t>
  </si>
  <si>
    <t>牛珂</t>
  </si>
  <si>
    <t xml:space="preserve">18495028317	</t>
  </si>
  <si>
    <t>苟笳豪</t>
  </si>
  <si>
    <t xml:space="preserve">18495705251	</t>
  </si>
  <si>
    <t>[天津]锦江之星(天津钢管公司店)(71450670)</t>
  </si>
  <si>
    <t>商务标准房A&lt;双人入住&gt;&lt;内宾&gt;&lt;预付&gt;&lt;双早&gt;</t>
  </si>
  <si>
    <t>寇轩</t>
  </si>
  <si>
    <t xml:space="preserve">18495991483	</t>
  </si>
  <si>
    <t>王青青</t>
  </si>
  <si>
    <t xml:space="preserve">18496573724	</t>
  </si>
  <si>
    <t>[榆林]锦江之星(榆林东环路店)(77368950)</t>
  </si>
  <si>
    <t>商务标准间A&lt;双人入住&gt;&lt;内宾&gt;&lt;预付&gt;&lt;双早&gt;</t>
  </si>
  <si>
    <t>张建云</t>
  </si>
  <si>
    <t xml:space="preserve">18496763702	</t>
  </si>
  <si>
    <t>[永安]维也纳酒店(永安火车南站店)(83969650)</t>
  </si>
  <si>
    <t>高级大床房&lt;双人入住&gt;&lt;内宾&gt;&lt;预付&gt;&lt;双早&gt;</t>
  </si>
  <si>
    <t>柯韶敬</t>
  </si>
  <si>
    <t xml:space="preserve">18497024304	</t>
  </si>
  <si>
    <t>[武汉]城市便捷酒店（武汉体育中心东风公司店）(71636963)</t>
  </si>
  <si>
    <t>特惠大床房&lt;双人入住&gt;&lt;内宾&gt;&lt;预付&gt;&lt;双早&gt;</t>
  </si>
  <si>
    <t>陈建航</t>
  </si>
  <si>
    <t>，</t>
  </si>
  <si>
    <t>A220728102012481</t>
  </si>
  <si>
    <t>CNY / HKD 当前参考汇率: 1.164436275</t>
  </si>
  <si>
    <t>总计： 2903.76 CNY/
3381.24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</si>
  <si>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</si>
  <si>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</si>
  <si>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</si>
  <si>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</si>
  <si>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</si>
  <si>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</si>
  <si>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</si>
  <si>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</si>
  <si>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</si>
  <si>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</si>
  <si>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</si>
  <si>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</si>
  <si>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</si>
  <si>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</si>
  <si>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</si>
  <si>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</si>
  <si>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</si>
  <si>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</si>
  <si>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2022-07-24</t>
  </si>
  <si>
    <t>2631379</t>
  </si>
  <si>
    <t>城市便捷酒店(武汉体育中心店)</t>
  </si>
  <si>
    <t>2022-07-25</t>
  </si>
  <si>
    <t>退房日月结</t>
  </si>
  <si>
    <t>187.68</t>
  </si>
  <si>
    <t>RMB</t>
  </si>
  <si>
    <t>0</t>
  </si>
  <si>
    <t>0.00</t>
  </si>
  <si>
    <t>携程汇智国内直连</t>
  </si>
  <si>
    <t>1861</t>
  </si>
  <si>
    <t>2022-07-24 18:46:08</t>
  </si>
  <si>
    <t>否</t>
  </si>
  <si>
    <t>汇智国际旅游发展有限公司</t>
  </si>
  <si>
    <t>直连</t>
  </si>
  <si>
    <t>2631349</t>
  </si>
  <si>
    <t>维也纳酒店(永安火车南站店)</t>
  </si>
  <si>
    <t>218.36</t>
  </si>
  <si>
    <t>2022-07-24 17:58:41</t>
  </si>
  <si>
    <t>2631316</t>
  </si>
  <si>
    <t>锦江之星酒店（榆林高新区东环路店）</t>
  </si>
  <si>
    <t>244.11</t>
  </si>
  <si>
    <t>2022-07-24 17:24:49</t>
  </si>
  <si>
    <t>2631215</t>
  </si>
  <si>
    <t>锦江之星(贵阳文昌阁甲秀楼店)</t>
  </si>
  <si>
    <t>176.13</t>
  </si>
  <si>
    <t>2022-07-24 15:39:29</t>
  </si>
  <si>
    <t>2631134</t>
  </si>
  <si>
    <t>锦江之星(天津钢管公司店)</t>
  </si>
  <si>
    <t>167.89</t>
  </si>
  <si>
    <t>2022-07-24 14:47:24</t>
  </si>
  <si>
    <t>2631023</t>
  </si>
  <si>
    <t>7天优品酒店(重庆红旗河沟加州店)</t>
  </si>
  <si>
    <t>158.62</t>
  </si>
  <si>
    <t>2022-07-24 12:56:02</t>
  </si>
  <si>
    <t>2630939</t>
  </si>
  <si>
    <t>2022-07-24 11:22:32</t>
  </si>
  <si>
    <t>2022-07-23</t>
  </si>
  <si>
    <t>2630187</t>
  </si>
  <si>
    <t>193.64</t>
  </si>
  <si>
    <t>2022-07-23 16:13:04</t>
  </si>
  <si>
    <t>2630183</t>
  </si>
  <si>
    <t>2022-07-23 15:51:59</t>
  </si>
  <si>
    <t>2630180</t>
  </si>
  <si>
    <t>维也纳酒店(阜阳火车站店)</t>
  </si>
  <si>
    <t>110.21</t>
  </si>
  <si>
    <t>2022-07-23 15:50:39</t>
  </si>
  <si>
    <t>2630004</t>
  </si>
  <si>
    <t>锦江之星(芜湖方特银湖北路店)</t>
  </si>
  <si>
    <t>267.80</t>
  </si>
  <si>
    <t>2022-07-23 12:56:33</t>
  </si>
  <si>
    <t>2629999</t>
  </si>
  <si>
    <t>天津空港滨海国际机场亚朵酒店</t>
  </si>
  <si>
    <t>311.84</t>
  </si>
  <si>
    <t>2022-07-23 12:51:55</t>
  </si>
  <si>
    <t>2629744</t>
  </si>
  <si>
    <t>维也纳酒店(合肥长江东路店)</t>
  </si>
  <si>
    <t>335.78</t>
  </si>
  <si>
    <t>2022-07-23 07:44:03</t>
  </si>
  <si>
    <t>2022-07-15</t>
  </si>
  <si>
    <t>2622123</t>
  </si>
  <si>
    <t>城市便捷酒店(钦州港区中心广场店)</t>
  </si>
  <si>
    <t>2022-07-15 13:58:43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</si>
</sst>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44766</v>
      </c>
      <c r="G2" s="6">
        <v>44767</v>
      </c>
      <c r="H2" s="4">
        <v>1</v>
      </c>
      <c r="I2" s="4">
        <v>1</v>
      </c>
      <c r="J2" s="4">
        <v>1</v>
      </c>
      <c r="K2" s="4" t="s">
        <v>30</v>
      </c>
      <c r="L2" s="4">
        <v>187.68</v>
      </c>
      <c r="M2" s="4">
        <v>187.68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44757</v>
      </c>
      <c r="S2" s="6">
        <v>44770</v>
      </c>
      <c r="T2" s="4" t="s">
        <v>34</v>
      </c>
      <c r="U2" s="4">
        <v>187.68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44766</v>
      </c>
      <c r="G3" s="6">
        <v>44767</v>
      </c>
      <c r="H3" s="4">
        <v>1</v>
      </c>
      <c r="I3" s="4">
        <v>1</v>
      </c>
      <c r="J3" s="4">
        <v>1</v>
      </c>
      <c r="K3" s="4" t="s">
        <v>30</v>
      </c>
      <c r="L3" s="4">
        <v>177.48</v>
      </c>
      <c r="M3" s="4">
        <v>177.48</v>
      </c>
      <c r="N3" s="4" t="s">
        <v>39</v>
      </c>
      <c r="O3" s="4" t="s">
        <v>32</v>
      </c>
      <c r="P3" s="4" t="s">
        <v>33</v>
      </c>
      <c r="Q3" s="4">
        <v>0</v>
      </c>
      <c r="R3" s="7">
        <v>44764</v>
      </c>
      <c r="S3" s="6">
        <v>44770</v>
      </c>
      <c r="T3" s="4" t="s">
        <v>34</v>
      </c>
      <c r="U3" s="4">
        <v>177.48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44765</v>
      </c>
      <c r="G4" s="6">
        <v>44767</v>
      </c>
      <c r="H4" s="4">
        <v>1</v>
      </c>
      <c r="I4" s="4">
        <v>2</v>
      </c>
      <c r="J4" s="4">
        <v>2</v>
      </c>
      <c r="K4" s="4" t="s">
        <v>30</v>
      </c>
      <c r="L4" s="4">
        <v>335.78</v>
      </c>
      <c r="M4" s="4">
        <v>335.78</v>
      </c>
      <c r="N4" s="4" t="s">
        <v>43</v>
      </c>
      <c r="O4" s="4" t="s">
        <v>32</v>
      </c>
      <c r="P4" s="4" t="s">
        <v>33</v>
      </c>
      <c r="Q4" s="4">
        <v>0</v>
      </c>
      <c r="R4" s="7">
        <v>44765</v>
      </c>
      <c r="S4" s="6">
        <v>44770</v>
      </c>
      <c r="T4" s="4" t="s">
        <v>34</v>
      </c>
      <c r="U4" s="4">
        <v>335.78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36</v>
      </c>
      <c r="B5" s="4" t="s">
        <v>26</v>
      </c>
      <c r="C5" s="4" t="s">
        <v>44</v>
      </c>
      <c r="D5" s="4" t="s">
        <v>37</v>
      </c>
      <c r="E5" s="4" t="s">
        <v>38</v>
      </c>
      <c r="F5" s="6">
        <v>44766</v>
      </c>
      <c r="G5" s="6">
        <v>44767</v>
      </c>
      <c r="H5" s="4">
        <v>1</v>
      </c>
      <c r="I5" s="4">
        <v>1</v>
      </c>
      <c r="J5" s="4">
        <v>1</v>
      </c>
      <c r="K5" s="4" t="s">
        <v>30</v>
      </c>
      <c r="L5" s="4">
        <v>-177.48</v>
      </c>
      <c r="M5" s="4">
        <v>-177.48</v>
      </c>
      <c r="N5" s="4" t="s">
        <v>39</v>
      </c>
      <c r="O5" s="4" t="s">
        <v>32</v>
      </c>
      <c r="P5" s="4" t="s">
        <v>33</v>
      </c>
      <c r="Q5" s="4">
        <v>0</v>
      </c>
      <c r="R5" s="7">
        <v>44764</v>
      </c>
      <c r="S5" s="6">
        <v>44770</v>
      </c>
      <c r="T5" s="4" t="s">
        <v>34</v>
      </c>
      <c r="U5" s="4">
        <v>-177.48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44766</v>
      </c>
      <c r="G6" s="6">
        <v>44767</v>
      </c>
      <c r="H6" s="4">
        <v>1</v>
      </c>
      <c r="I6" s="4">
        <v>1</v>
      </c>
      <c r="J6" s="4">
        <v>1</v>
      </c>
      <c r="K6" s="4" t="s">
        <v>30</v>
      </c>
      <c r="L6" s="4">
        <v>311.84</v>
      </c>
      <c r="M6" s="4">
        <v>311.84</v>
      </c>
      <c r="N6" s="4" t="s">
        <v>48</v>
      </c>
      <c r="O6" s="4" t="s">
        <v>32</v>
      </c>
      <c r="P6" s="4" t="s">
        <v>33</v>
      </c>
      <c r="Q6" s="4">
        <v>0</v>
      </c>
      <c r="R6" s="7">
        <v>44765</v>
      </c>
      <c r="S6" s="6">
        <v>44770</v>
      </c>
      <c r="T6" s="4" t="s">
        <v>34</v>
      </c>
      <c r="U6" s="4">
        <v>311.84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44765</v>
      </c>
      <c r="G7" s="6">
        <v>44767</v>
      </c>
      <c r="H7" s="4">
        <v>1</v>
      </c>
      <c r="I7" s="4">
        <v>2</v>
      </c>
      <c r="J7" s="4">
        <v>2</v>
      </c>
      <c r="K7" s="4" t="s">
        <v>30</v>
      </c>
      <c r="L7" s="4">
        <v>267.8</v>
      </c>
      <c r="M7" s="4">
        <v>267.8</v>
      </c>
      <c r="N7" s="4" t="s">
        <v>52</v>
      </c>
      <c r="O7" s="4" t="s">
        <v>32</v>
      </c>
      <c r="P7" s="4" t="s">
        <v>33</v>
      </c>
      <c r="Q7" s="4">
        <v>0</v>
      </c>
      <c r="R7" s="7">
        <v>44765</v>
      </c>
      <c r="S7" s="6">
        <v>44770</v>
      </c>
      <c r="T7" s="4" t="s">
        <v>34</v>
      </c>
      <c r="U7" s="4">
        <v>267.8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44766</v>
      </c>
      <c r="G8" s="6">
        <v>44767</v>
      </c>
      <c r="H8" s="4">
        <v>1</v>
      </c>
      <c r="I8" s="4">
        <v>1</v>
      </c>
      <c r="J8" s="4">
        <v>1</v>
      </c>
      <c r="K8" s="4" t="s">
        <v>30</v>
      </c>
      <c r="L8" s="4">
        <v>110.21</v>
      </c>
      <c r="M8" s="4">
        <v>110.21</v>
      </c>
      <c r="N8" s="4" t="s">
        <v>56</v>
      </c>
      <c r="O8" s="4" t="s">
        <v>32</v>
      </c>
      <c r="P8" s="4" t="s">
        <v>33</v>
      </c>
      <c r="Q8" s="4">
        <v>0</v>
      </c>
      <c r="R8" s="7">
        <v>44765</v>
      </c>
      <c r="S8" s="6">
        <v>44770</v>
      </c>
      <c r="T8" s="4" t="s">
        <v>34</v>
      </c>
      <c r="U8" s="4">
        <v>110.21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44766</v>
      </c>
      <c r="G9" s="6">
        <v>44767</v>
      </c>
      <c r="H9" s="4">
        <v>1</v>
      </c>
      <c r="I9" s="4">
        <v>1</v>
      </c>
      <c r="J9" s="4">
        <v>1</v>
      </c>
      <c r="K9" s="4" t="s">
        <v>30</v>
      </c>
      <c r="L9" s="4">
        <v>176.13</v>
      </c>
      <c r="M9" s="4">
        <v>176.13</v>
      </c>
      <c r="N9" s="4" t="s">
        <v>60</v>
      </c>
      <c r="O9" s="4" t="s">
        <v>32</v>
      </c>
      <c r="P9" s="4" t="s">
        <v>33</v>
      </c>
      <c r="Q9" s="4">
        <v>0</v>
      </c>
      <c r="R9" s="7">
        <v>44765</v>
      </c>
      <c r="S9" s="6">
        <v>44770</v>
      </c>
      <c r="T9" s="4" t="s">
        <v>34</v>
      </c>
      <c r="U9" s="4">
        <v>176.13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58</v>
      </c>
      <c r="E10" s="4" t="s">
        <v>62</v>
      </c>
      <c r="F10" s="6">
        <v>44766</v>
      </c>
      <c r="G10" s="6">
        <v>44767</v>
      </c>
      <c r="H10" s="4">
        <v>1</v>
      </c>
      <c r="I10" s="4">
        <v>1</v>
      </c>
      <c r="J10" s="4">
        <v>1</v>
      </c>
      <c r="K10" s="4" t="s">
        <v>30</v>
      </c>
      <c r="L10" s="4">
        <v>193.64</v>
      </c>
      <c r="M10" s="4">
        <v>193.64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44765</v>
      </c>
      <c r="S10" s="6">
        <v>44770</v>
      </c>
      <c r="T10" s="4" t="s">
        <v>34</v>
      </c>
      <c r="U10" s="4">
        <v>193.64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44766</v>
      </c>
      <c r="G11" s="6">
        <v>44767</v>
      </c>
      <c r="H11" s="4">
        <v>1</v>
      </c>
      <c r="I11" s="4">
        <v>1</v>
      </c>
      <c r="J11" s="4">
        <v>1</v>
      </c>
      <c r="K11" s="4" t="s">
        <v>30</v>
      </c>
      <c r="L11" s="4">
        <v>167.89</v>
      </c>
      <c r="M11" s="4">
        <v>167.89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44766</v>
      </c>
      <c r="S11" s="6">
        <v>44770</v>
      </c>
      <c r="T11" s="4" t="s">
        <v>34</v>
      </c>
      <c r="U11" s="4">
        <v>167.89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44766</v>
      </c>
      <c r="G12" s="6">
        <v>44767</v>
      </c>
      <c r="H12" s="4">
        <v>1</v>
      </c>
      <c r="I12" s="4">
        <v>1</v>
      </c>
      <c r="J12" s="4">
        <v>1</v>
      </c>
      <c r="K12" s="4" t="s">
        <v>30</v>
      </c>
      <c r="L12" s="4">
        <v>158.62</v>
      </c>
      <c r="M12" s="4">
        <v>158.62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44766</v>
      </c>
      <c r="S12" s="6">
        <v>44770</v>
      </c>
      <c r="T12" s="4" t="s">
        <v>34</v>
      </c>
      <c r="U12" s="4">
        <v>158.62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44766</v>
      </c>
      <c r="G13" s="6">
        <v>44767</v>
      </c>
      <c r="H13" s="4">
        <v>1</v>
      </c>
      <c r="I13" s="4">
        <v>1</v>
      </c>
      <c r="J13" s="4">
        <v>1</v>
      </c>
      <c r="K13" s="4" t="s">
        <v>30</v>
      </c>
      <c r="L13" s="4">
        <v>167.89</v>
      </c>
      <c r="M13" s="4">
        <v>167.89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44770</v>
      </c>
      <c r="T13" s="4" t="s">
        <v>34</v>
      </c>
      <c r="U13" s="4">
        <v>167.89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58</v>
      </c>
      <c r="E14" s="4" t="s">
        <v>59</v>
      </c>
      <c r="F14" s="6">
        <v>44766</v>
      </c>
      <c r="G14" s="6">
        <v>44767</v>
      </c>
      <c r="H14" s="4">
        <v>1</v>
      </c>
      <c r="I14" s="4">
        <v>1</v>
      </c>
      <c r="J14" s="4">
        <v>1</v>
      </c>
      <c r="K14" s="4" t="s">
        <v>30</v>
      </c>
      <c r="L14" s="4">
        <v>176.13</v>
      </c>
      <c r="M14" s="4">
        <v>176.13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44770</v>
      </c>
      <c r="T14" s="4" t="s">
        <v>34</v>
      </c>
      <c r="U14" s="4">
        <v>176.13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44766</v>
      </c>
      <c r="G15" s="6">
        <v>44767</v>
      </c>
      <c r="H15" s="4">
        <v>1</v>
      </c>
      <c r="I15" s="4">
        <v>1</v>
      </c>
      <c r="J15" s="4">
        <v>1</v>
      </c>
      <c r="K15" s="4" t="s">
        <v>30</v>
      </c>
      <c r="L15" s="4">
        <v>244.11</v>
      </c>
      <c r="M15" s="4">
        <v>244.11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44770</v>
      </c>
      <c r="T15" s="4" t="s">
        <v>34</v>
      </c>
      <c r="U15" s="4">
        <v>244.11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44766</v>
      </c>
      <c r="G16" s="6">
        <v>44767</v>
      </c>
      <c r="H16" s="4">
        <v>1</v>
      </c>
      <c r="I16" s="4">
        <v>1</v>
      </c>
      <c r="J16" s="4">
        <v>1</v>
      </c>
      <c r="K16" s="4" t="s">
        <v>30</v>
      </c>
      <c r="L16" s="4">
        <v>218.36</v>
      </c>
      <c r="M16" s="4">
        <v>218.36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44766</v>
      </c>
      <c r="S16" s="6">
        <v>44770</v>
      </c>
      <c r="T16" s="4" t="s">
        <v>34</v>
      </c>
      <c r="U16" s="4">
        <v>218.36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44766</v>
      </c>
      <c r="G17" s="6">
        <v>44767</v>
      </c>
      <c r="H17" s="4">
        <v>1</v>
      </c>
      <c r="I17" s="4">
        <v>1</v>
      </c>
      <c r="J17" s="4">
        <v>1</v>
      </c>
      <c r="K17" s="4" t="s">
        <v>30</v>
      </c>
      <c r="L17" s="4">
        <v>187.68</v>
      </c>
      <c r="M17" s="4">
        <v>187.68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44766</v>
      </c>
      <c r="S17" s="6">
        <v>44770</v>
      </c>
      <c r="T17" s="4" t="s">
        <v>34</v>
      </c>
      <c r="U17" s="4">
        <v>187.68</v>
      </c>
      <c r="V17" s="4">
        <v>0</v>
      </c>
      <c r="W17" s="4">
        <v>0</v>
      </c>
      <c r="X17" s="4" t="s">
        <v>35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18403970169</v>
      </c>
      <c r="B2" s="6">
        <v>44766</v>
      </c>
      <c r="C2" s="6">
        <v>44767</v>
      </c>
      <c r="D2" s="4">
        <v>187.68</v>
      </c>
      <c r="E2" s="4" t="str">
        <f>VLOOKUP(A2,HOP!A:L,12,0)</f>
        <v>187.68</v>
      </c>
      <c r="F2" s="4" t="str">
        <f>VLOOKUP(A2,HOP!A:C,3,0)</f>
        <v>2622123</v>
      </c>
      <c r="G2" s="4">
        <f>D2-E2</f>
        <v>0</v>
      </c>
      <c r="H2" s="4" t="str">
        <f>$H$1&amp;F2</f>
        <v>，2622123</v>
      </c>
      <c r="I2" s="4" t="str">
        <f>VLOOKUP(A2,HOP!A:U,21,0)</f>
        <v>直连</v>
      </c>
    </row>
    <row r="3" s="4" customFormat="1" hidden="1" spans="1:9">
      <c r="A3" s="5">
        <v>18478609833</v>
      </c>
      <c r="B3" s="6">
        <v>44766</v>
      </c>
      <c r="C3" s="6">
        <v>44767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6" si="0">D3-E3</f>
        <v>#N/A</v>
      </c>
      <c r="H3" s="4" t="e">
        <f t="shared" ref="H3:H16" si="1">$H$1&amp;F3</f>
        <v>#N/A</v>
      </c>
      <c r="I3" s="4" t="e">
        <f>VLOOKUP(A3,HOP!A:U,21,0)</f>
        <v>#N/A</v>
      </c>
    </row>
    <row r="4" s="4" customFormat="1" spans="1:9">
      <c r="A4" s="5">
        <v>18480710079</v>
      </c>
      <c r="B4" s="6">
        <v>44765</v>
      </c>
      <c r="C4" s="6">
        <v>44767</v>
      </c>
      <c r="D4" s="4">
        <v>335.78</v>
      </c>
      <c r="E4" s="4" t="str">
        <f>VLOOKUP(A4,HOP!A:L,12,0)</f>
        <v>335.78</v>
      </c>
      <c r="F4" s="4" t="str">
        <f>VLOOKUP(A4,HOP!A:C,3,0)</f>
        <v>2629744</v>
      </c>
      <c r="G4" s="4">
        <f t="shared" si="0"/>
        <v>0</v>
      </c>
      <c r="H4" s="4" t="str">
        <f t="shared" si="1"/>
        <v>，2629744</v>
      </c>
      <c r="I4" s="4" t="str">
        <f>VLOOKUP(A4,HOP!A:U,21,0)</f>
        <v>直连</v>
      </c>
    </row>
    <row r="5" s="4" customFormat="1" spans="1:9">
      <c r="A5" s="5">
        <v>18485131628</v>
      </c>
      <c r="B5" s="6">
        <v>44766</v>
      </c>
      <c r="C5" s="6">
        <v>44767</v>
      </c>
      <c r="D5" s="4">
        <v>311.84</v>
      </c>
      <c r="E5" s="4" t="str">
        <f>VLOOKUP(A5,HOP!A:L,12,0)</f>
        <v>311.84</v>
      </c>
      <c r="F5" s="4" t="str">
        <f>VLOOKUP(A5,HOP!A:C,3,0)</f>
        <v>2629999</v>
      </c>
      <c r="G5" s="4">
        <f t="shared" si="0"/>
        <v>0</v>
      </c>
      <c r="H5" s="4" t="str">
        <f t="shared" si="1"/>
        <v>，2629999</v>
      </c>
      <c r="I5" s="4" t="str">
        <f>VLOOKUP(A5,HOP!A:U,21,0)</f>
        <v>直连</v>
      </c>
    </row>
    <row r="6" s="4" customFormat="1" spans="1:9">
      <c r="A6" s="5">
        <v>18485178488</v>
      </c>
      <c r="B6" s="6">
        <v>44765</v>
      </c>
      <c r="C6" s="6">
        <v>44767</v>
      </c>
      <c r="D6" s="4">
        <v>267.8</v>
      </c>
      <c r="E6" s="4" t="str">
        <f>VLOOKUP(A6,HOP!A:L,12,0)</f>
        <v>267.80</v>
      </c>
      <c r="F6" s="4" t="str">
        <f>VLOOKUP(A6,HOP!A:C,3,0)</f>
        <v>2630004</v>
      </c>
      <c r="G6" s="4">
        <f t="shared" si="0"/>
        <v>0</v>
      </c>
      <c r="H6" s="4" t="str">
        <f t="shared" si="1"/>
        <v>，2630004</v>
      </c>
      <c r="I6" s="4" t="str">
        <f>VLOOKUP(A6,HOP!A:U,21,0)</f>
        <v>直连</v>
      </c>
    </row>
    <row r="7" s="4" customFormat="1" spans="1:9">
      <c r="A7" s="5">
        <v>18486335506</v>
      </c>
      <c r="B7" s="6">
        <v>44766</v>
      </c>
      <c r="C7" s="6">
        <v>44767</v>
      </c>
      <c r="D7" s="4">
        <v>110.21</v>
      </c>
      <c r="E7" s="4" t="str">
        <f>VLOOKUP(A7,HOP!A:L,12,0)</f>
        <v>110.21</v>
      </c>
      <c r="F7" s="4" t="str">
        <f>VLOOKUP(A7,HOP!A:C,3,0)</f>
        <v>2630180</v>
      </c>
      <c r="G7" s="4">
        <f t="shared" si="0"/>
        <v>0</v>
      </c>
      <c r="H7" s="4" t="str">
        <f t="shared" si="1"/>
        <v>，2630180</v>
      </c>
      <c r="I7" s="4" t="str">
        <f>VLOOKUP(A7,HOP!A:U,21,0)</f>
        <v>直连</v>
      </c>
    </row>
    <row r="8" s="4" customFormat="1" spans="1:9">
      <c r="A8" s="5">
        <v>18486343962</v>
      </c>
      <c r="B8" s="6">
        <v>44766</v>
      </c>
      <c r="C8" s="6">
        <v>44767</v>
      </c>
      <c r="D8" s="4">
        <v>176.13</v>
      </c>
      <c r="E8" s="4" t="str">
        <f>VLOOKUP(A8,HOP!A:L,12,0)</f>
        <v>176.13</v>
      </c>
      <c r="F8" s="4" t="str">
        <f>VLOOKUP(A8,HOP!A:C,3,0)</f>
        <v>2630183</v>
      </c>
      <c r="G8" s="4">
        <f t="shared" si="0"/>
        <v>0</v>
      </c>
      <c r="H8" s="4" t="str">
        <f t="shared" si="1"/>
        <v>，2630183</v>
      </c>
      <c r="I8" s="4" t="str">
        <f>VLOOKUP(A8,HOP!A:U,21,0)</f>
        <v>直连</v>
      </c>
    </row>
    <row r="9" s="4" customFormat="1" spans="1:9">
      <c r="A9" s="5">
        <v>18486352360</v>
      </c>
      <c r="B9" s="6">
        <v>44766</v>
      </c>
      <c r="C9" s="6">
        <v>44767</v>
      </c>
      <c r="D9" s="4">
        <v>193.64</v>
      </c>
      <c r="E9" s="4" t="str">
        <f>VLOOKUP(A9,HOP!A:L,12,0)</f>
        <v>193.64</v>
      </c>
      <c r="F9" s="4" t="str">
        <f>VLOOKUP(A9,HOP!A:C,3,0)</f>
        <v>2630187</v>
      </c>
      <c r="G9" s="4">
        <f t="shared" si="0"/>
        <v>0</v>
      </c>
      <c r="H9" s="4" t="str">
        <f t="shared" si="1"/>
        <v>，2630187</v>
      </c>
      <c r="I9" s="4" t="str">
        <f>VLOOKUP(A9,HOP!A:U,21,0)</f>
        <v>直连</v>
      </c>
    </row>
    <row r="10" s="4" customFormat="1" spans="1:9">
      <c r="A10" s="5">
        <v>18494449925</v>
      </c>
      <c r="B10" s="6">
        <v>44766</v>
      </c>
      <c r="C10" s="6">
        <v>44767</v>
      </c>
      <c r="D10" s="4">
        <v>167.89</v>
      </c>
      <c r="E10" s="4" t="str">
        <f>VLOOKUP(A10,HOP!A:L,12,0)</f>
        <v>167.89</v>
      </c>
      <c r="F10" s="4" t="str">
        <f>VLOOKUP(A10,HOP!A:C,3,0)</f>
        <v>2630939</v>
      </c>
      <c r="G10" s="4">
        <f t="shared" si="0"/>
        <v>0</v>
      </c>
      <c r="H10" s="4" t="str">
        <f t="shared" si="1"/>
        <v>，2630939</v>
      </c>
      <c r="I10" s="4" t="str">
        <f>VLOOKUP(A10,HOP!A:U,21,0)</f>
        <v>直连</v>
      </c>
    </row>
    <row r="11" s="4" customFormat="1" spans="1:9">
      <c r="A11" s="5">
        <v>18495028317</v>
      </c>
      <c r="B11" s="6">
        <v>44766</v>
      </c>
      <c r="C11" s="6">
        <v>44767</v>
      </c>
      <c r="D11" s="4">
        <v>158.62</v>
      </c>
      <c r="E11" s="4" t="str">
        <f>VLOOKUP(A11,HOP!A:L,12,0)</f>
        <v>158.62</v>
      </c>
      <c r="F11" s="4" t="str">
        <f>VLOOKUP(A11,HOP!A:C,3,0)</f>
        <v>2631023</v>
      </c>
      <c r="G11" s="4">
        <f t="shared" si="0"/>
        <v>0</v>
      </c>
      <c r="H11" s="4" t="str">
        <f t="shared" si="1"/>
        <v>，2631023</v>
      </c>
      <c r="I11" s="4" t="str">
        <f>VLOOKUP(A11,HOP!A:U,21,0)</f>
        <v>直连</v>
      </c>
    </row>
    <row r="12" s="4" customFormat="1" spans="1:9">
      <c r="A12" s="5">
        <v>18495705251</v>
      </c>
      <c r="B12" s="6">
        <v>44766</v>
      </c>
      <c r="C12" s="6">
        <v>44767</v>
      </c>
      <c r="D12" s="4">
        <v>167.89</v>
      </c>
      <c r="E12" s="4" t="str">
        <f>VLOOKUP(A12,HOP!A:L,12,0)</f>
        <v>167.89</v>
      </c>
      <c r="F12" s="4" t="str">
        <f>VLOOKUP(A12,HOP!A:C,3,0)</f>
        <v>2631134</v>
      </c>
      <c r="G12" s="4">
        <f t="shared" si="0"/>
        <v>0</v>
      </c>
      <c r="H12" s="4" t="str">
        <f t="shared" si="1"/>
        <v>，2631134</v>
      </c>
      <c r="I12" s="4" t="str">
        <f>VLOOKUP(A12,HOP!A:U,21,0)</f>
        <v>直连</v>
      </c>
    </row>
    <row r="13" s="4" customFormat="1" spans="1:9">
      <c r="A13" s="5">
        <v>18495991483</v>
      </c>
      <c r="B13" s="6">
        <v>44766</v>
      </c>
      <c r="C13" s="6">
        <v>44767</v>
      </c>
      <c r="D13" s="4">
        <v>176.13</v>
      </c>
      <c r="E13" s="4" t="str">
        <f>VLOOKUP(A13,HOP!A:L,12,0)</f>
        <v>176.13</v>
      </c>
      <c r="F13" s="4" t="str">
        <f>VLOOKUP(A13,HOP!A:C,3,0)</f>
        <v>2631215</v>
      </c>
      <c r="G13" s="4">
        <f t="shared" si="0"/>
        <v>0</v>
      </c>
      <c r="H13" s="4" t="str">
        <f t="shared" si="1"/>
        <v>，2631215</v>
      </c>
      <c r="I13" s="4" t="str">
        <f>VLOOKUP(A13,HOP!A:U,21,0)</f>
        <v>直连</v>
      </c>
    </row>
    <row r="14" s="4" customFormat="1" spans="1:9">
      <c r="A14" s="5">
        <v>18496573724</v>
      </c>
      <c r="B14" s="6">
        <v>44766</v>
      </c>
      <c r="C14" s="6">
        <v>44767</v>
      </c>
      <c r="D14" s="4">
        <v>244.11</v>
      </c>
      <c r="E14" s="4" t="str">
        <f>VLOOKUP(A14,HOP!A:L,12,0)</f>
        <v>244.11</v>
      </c>
      <c r="F14" s="4" t="str">
        <f>VLOOKUP(A14,HOP!A:C,3,0)</f>
        <v>2631316</v>
      </c>
      <c r="G14" s="4">
        <f t="shared" si="0"/>
        <v>0</v>
      </c>
      <c r="H14" s="4" t="str">
        <f t="shared" si="1"/>
        <v>，2631316</v>
      </c>
      <c r="I14" s="4" t="str">
        <f>VLOOKUP(A14,HOP!A:U,21,0)</f>
        <v>直连</v>
      </c>
    </row>
    <row r="15" s="4" customFormat="1" spans="1:9">
      <c r="A15" s="5">
        <v>18496763702</v>
      </c>
      <c r="B15" s="6">
        <v>44766</v>
      </c>
      <c r="C15" s="6">
        <v>44767</v>
      </c>
      <c r="D15" s="4">
        <v>218.36</v>
      </c>
      <c r="E15" s="4" t="str">
        <f>VLOOKUP(A15,HOP!A:L,12,0)</f>
        <v>218.36</v>
      </c>
      <c r="F15" s="4" t="str">
        <f>VLOOKUP(A15,HOP!A:C,3,0)</f>
        <v>2631349</v>
      </c>
      <c r="G15" s="4">
        <f t="shared" si="0"/>
        <v>0</v>
      </c>
      <c r="H15" s="4" t="str">
        <f t="shared" si="1"/>
        <v>，2631349</v>
      </c>
      <c r="I15" s="4" t="str">
        <f>VLOOKUP(A15,HOP!A:U,21,0)</f>
        <v>直连</v>
      </c>
    </row>
    <row r="16" s="4" customFormat="1" spans="1:9">
      <c r="A16" s="5">
        <v>18497024304</v>
      </c>
      <c r="B16" s="6">
        <v>44766</v>
      </c>
      <c r="C16" s="6">
        <v>44767</v>
      </c>
      <c r="D16" s="4">
        <v>187.68</v>
      </c>
      <c r="E16" s="4" t="str">
        <f>VLOOKUP(A16,HOP!A:L,12,0)</f>
        <v>187.68</v>
      </c>
      <c r="F16" s="4" t="str">
        <f>VLOOKUP(A16,HOP!A:C,3,0)</f>
        <v>2631379</v>
      </c>
      <c r="G16" s="4">
        <f t="shared" si="0"/>
        <v>0</v>
      </c>
      <c r="H16" s="4" t="str">
        <f t="shared" si="1"/>
        <v>，2631379</v>
      </c>
      <c r="I16" s="4" t="str">
        <f>VLOOKUP(A16,HOP!A:U,21,0)</f>
        <v>直连</v>
      </c>
    </row>
    <row r="18" spans="4:4">
      <c r="D18" s="4">
        <f>SUM(D2:D17)</f>
        <v>2903.76</v>
      </c>
    </row>
    <row r="23" spans="1:1">
      <c r="A23" s="4" t="s">
        <v>88</v>
      </c>
    </row>
    <row r="24" spans="1:1">
      <c r="A24" s="4" t="s">
        <v>89</v>
      </c>
    </row>
    <row r="25" spans="1:1">
      <c r="A25" s="4" t="s">
        <v>90</v>
      </c>
    </row>
  </sheetData>
  <autoFilter ref="A1:XFD18">
    <filterColumn colId="3">
      <filters blank="1">
        <filter val="110.21"/>
        <filter val="244.11"/>
        <filter val="158.62"/>
        <filter val="176.13"/>
        <filter val="193.64"/>
        <filter val="311.84"/>
        <filter val="218.36"/>
        <filter val="2903.76"/>
        <filter val="267.8"/>
        <filter val="187.68"/>
        <filter val="335.78"/>
        <filter val="167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18497024304</v>
      </c>
      <c r="B2" s="1" t="s">
        <v>109</v>
      </c>
      <c r="C2" s="1" t="s">
        <v>110</v>
      </c>
      <c r="D2" s="1" t="s">
        <v>111</v>
      </c>
      <c r="E2" s="1" t="s">
        <v>86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</row>
    <row r="3" s="1" customFormat="1" spans="1:21">
      <c r="A3" s="3">
        <v>18496763702</v>
      </c>
      <c r="B3" s="1" t="s">
        <v>109</v>
      </c>
      <c r="C3" s="1" t="s">
        <v>124</v>
      </c>
      <c r="D3" s="1" t="s">
        <v>125</v>
      </c>
      <c r="E3" s="1" t="s">
        <v>82</v>
      </c>
      <c r="F3" s="1" t="s">
        <v>109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127</v>
      </c>
      <c r="S3" s="1" t="s">
        <v>121</v>
      </c>
      <c r="T3" s="1" t="s">
        <v>122</v>
      </c>
      <c r="U3" s="1" t="s">
        <v>123</v>
      </c>
    </row>
    <row r="4" s="1" customFormat="1" spans="1:21">
      <c r="A4" s="3">
        <v>18496573724</v>
      </c>
      <c r="B4" s="1" t="s">
        <v>109</v>
      </c>
      <c r="C4" s="1" t="s">
        <v>128</v>
      </c>
      <c r="D4" s="1" t="s">
        <v>129</v>
      </c>
      <c r="E4" s="1" t="s">
        <v>78</v>
      </c>
      <c r="F4" s="1" t="s">
        <v>109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131</v>
      </c>
      <c r="S4" s="1" t="s">
        <v>121</v>
      </c>
      <c r="T4" s="1" t="s">
        <v>122</v>
      </c>
      <c r="U4" s="1" t="s">
        <v>123</v>
      </c>
    </row>
    <row r="5" s="1" customFormat="1" spans="1:21">
      <c r="A5" s="3">
        <v>18495991483</v>
      </c>
      <c r="B5" s="1" t="s">
        <v>109</v>
      </c>
      <c r="C5" s="1" t="s">
        <v>132</v>
      </c>
      <c r="D5" s="1" t="s">
        <v>133</v>
      </c>
      <c r="E5" s="1" t="s">
        <v>74</v>
      </c>
      <c r="F5" s="1" t="s">
        <v>109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135</v>
      </c>
      <c r="S5" s="1" t="s">
        <v>121</v>
      </c>
      <c r="T5" s="1" t="s">
        <v>122</v>
      </c>
      <c r="U5" s="1" t="s">
        <v>123</v>
      </c>
    </row>
    <row r="6" s="1" customFormat="1" spans="1:21">
      <c r="A6" s="3">
        <v>18495705251</v>
      </c>
      <c r="B6" s="1" t="s">
        <v>109</v>
      </c>
      <c r="C6" s="1" t="s">
        <v>136</v>
      </c>
      <c r="D6" s="1" t="s">
        <v>137</v>
      </c>
      <c r="E6" s="1" t="s">
        <v>72</v>
      </c>
      <c r="F6" s="1" t="s">
        <v>109</v>
      </c>
      <c r="G6" s="1" t="s">
        <v>112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139</v>
      </c>
      <c r="S6" s="1" t="s">
        <v>121</v>
      </c>
      <c r="T6" s="1" t="s">
        <v>122</v>
      </c>
      <c r="U6" s="1" t="s">
        <v>123</v>
      </c>
    </row>
    <row r="7" s="1" customFormat="1" spans="1:21">
      <c r="A7" s="3">
        <v>18495028317</v>
      </c>
      <c r="B7" s="1" t="s">
        <v>109</v>
      </c>
      <c r="C7" s="1" t="s">
        <v>140</v>
      </c>
      <c r="D7" s="1" t="s">
        <v>141</v>
      </c>
      <c r="E7" s="1" t="s">
        <v>68</v>
      </c>
      <c r="F7" s="1" t="s">
        <v>109</v>
      </c>
      <c r="G7" s="1" t="s">
        <v>112</v>
      </c>
      <c r="H7" s="1" t="s">
        <v>113</v>
      </c>
      <c r="I7" s="1" t="s">
        <v>142</v>
      </c>
      <c r="J7" s="1" t="s">
        <v>115</v>
      </c>
      <c r="K7" s="1" t="s">
        <v>142</v>
      </c>
      <c r="L7" s="1" t="s">
        <v>142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143</v>
      </c>
      <c r="S7" s="1" t="s">
        <v>121</v>
      </c>
      <c r="T7" s="1" t="s">
        <v>122</v>
      </c>
      <c r="U7" s="1" t="s">
        <v>123</v>
      </c>
    </row>
    <row r="8" s="1" customFormat="1" spans="1:21">
      <c r="A8" s="3">
        <v>18494449925</v>
      </c>
      <c r="B8" s="1" t="s">
        <v>109</v>
      </c>
      <c r="C8" s="1" t="s">
        <v>144</v>
      </c>
      <c r="D8" s="1" t="s">
        <v>141</v>
      </c>
      <c r="E8" s="1" t="s">
        <v>66</v>
      </c>
      <c r="F8" s="1" t="s">
        <v>109</v>
      </c>
      <c r="G8" s="1" t="s">
        <v>112</v>
      </c>
      <c r="H8" s="1" t="s">
        <v>113</v>
      </c>
      <c r="I8" s="1" t="s">
        <v>138</v>
      </c>
      <c r="J8" s="1" t="s">
        <v>115</v>
      </c>
      <c r="K8" s="1" t="s">
        <v>138</v>
      </c>
      <c r="L8" s="1" t="s">
        <v>138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145</v>
      </c>
      <c r="S8" s="1" t="s">
        <v>121</v>
      </c>
      <c r="T8" s="1" t="s">
        <v>122</v>
      </c>
      <c r="U8" s="1" t="s">
        <v>123</v>
      </c>
    </row>
    <row r="9" s="1" customFormat="1" spans="1:21">
      <c r="A9" s="3">
        <v>18486352360</v>
      </c>
      <c r="B9" s="1" t="s">
        <v>146</v>
      </c>
      <c r="C9" s="1" t="s">
        <v>147</v>
      </c>
      <c r="D9" s="1" t="s">
        <v>133</v>
      </c>
      <c r="E9" s="1" t="s">
        <v>60</v>
      </c>
      <c r="F9" s="1" t="s">
        <v>109</v>
      </c>
      <c r="G9" s="1" t="s">
        <v>112</v>
      </c>
      <c r="H9" s="1" t="s">
        <v>113</v>
      </c>
      <c r="I9" s="1" t="s">
        <v>148</v>
      </c>
      <c r="J9" s="1" t="s">
        <v>115</v>
      </c>
      <c r="K9" s="1" t="s">
        <v>148</v>
      </c>
      <c r="L9" s="1" t="s">
        <v>148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149</v>
      </c>
      <c r="S9" s="1" t="s">
        <v>121</v>
      </c>
      <c r="T9" s="1" t="s">
        <v>122</v>
      </c>
      <c r="U9" s="1" t="s">
        <v>123</v>
      </c>
    </row>
    <row r="10" s="1" customFormat="1" spans="1:21">
      <c r="A10" s="3">
        <v>18486343962</v>
      </c>
      <c r="B10" s="1" t="s">
        <v>146</v>
      </c>
      <c r="C10" s="1" t="s">
        <v>150</v>
      </c>
      <c r="D10" s="1" t="s">
        <v>133</v>
      </c>
      <c r="E10" s="1" t="s">
        <v>60</v>
      </c>
      <c r="F10" s="1" t="s">
        <v>109</v>
      </c>
      <c r="G10" s="1" t="s">
        <v>112</v>
      </c>
      <c r="H10" s="1" t="s">
        <v>113</v>
      </c>
      <c r="I10" s="1" t="s">
        <v>134</v>
      </c>
      <c r="J10" s="1" t="s">
        <v>115</v>
      </c>
      <c r="K10" s="1" t="s">
        <v>134</v>
      </c>
      <c r="L10" s="1" t="s">
        <v>134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151</v>
      </c>
      <c r="S10" s="1" t="s">
        <v>121</v>
      </c>
      <c r="T10" s="1" t="s">
        <v>122</v>
      </c>
      <c r="U10" s="1" t="s">
        <v>123</v>
      </c>
    </row>
    <row r="11" s="1" customFormat="1" spans="1:21">
      <c r="A11" s="3">
        <v>18486335506</v>
      </c>
      <c r="B11" s="1" t="s">
        <v>146</v>
      </c>
      <c r="C11" s="1" t="s">
        <v>152</v>
      </c>
      <c r="D11" s="1" t="s">
        <v>153</v>
      </c>
      <c r="E11" s="1" t="s">
        <v>56</v>
      </c>
      <c r="F11" s="1" t="s">
        <v>109</v>
      </c>
      <c r="G11" s="1" t="s">
        <v>112</v>
      </c>
      <c r="H11" s="1" t="s">
        <v>113</v>
      </c>
      <c r="I11" s="1" t="s">
        <v>154</v>
      </c>
      <c r="J11" s="1" t="s">
        <v>115</v>
      </c>
      <c r="K11" s="1" t="s">
        <v>154</v>
      </c>
      <c r="L11" s="1" t="s">
        <v>154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155</v>
      </c>
      <c r="S11" s="1" t="s">
        <v>121</v>
      </c>
      <c r="T11" s="1" t="s">
        <v>122</v>
      </c>
      <c r="U11" s="1" t="s">
        <v>123</v>
      </c>
    </row>
    <row r="12" s="1" customFormat="1" spans="1:21">
      <c r="A12" s="3">
        <v>18485178488</v>
      </c>
      <c r="B12" s="1" t="s">
        <v>146</v>
      </c>
      <c r="C12" s="1" t="s">
        <v>156</v>
      </c>
      <c r="D12" s="1" t="s">
        <v>157</v>
      </c>
      <c r="E12" s="1" t="s">
        <v>52</v>
      </c>
      <c r="F12" s="1" t="s">
        <v>146</v>
      </c>
      <c r="G12" s="1" t="s">
        <v>112</v>
      </c>
      <c r="H12" s="1" t="s">
        <v>113</v>
      </c>
      <c r="I12" s="1" t="s">
        <v>158</v>
      </c>
      <c r="J12" s="1" t="s">
        <v>115</v>
      </c>
      <c r="K12" s="1" t="s">
        <v>158</v>
      </c>
      <c r="L12" s="1" t="s">
        <v>158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159</v>
      </c>
      <c r="S12" s="1" t="s">
        <v>121</v>
      </c>
      <c r="T12" s="1" t="s">
        <v>122</v>
      </c>
      <c r="U12" s="1" t="s">
        <v>123</v>
      </c>
    </row>
    <row r="13" s="1" customFormat="1" spans="1:21">
      <c r="A13" s="3">
        <v>18485131628</v>
      </c>
      <c r="B13" s="1" t="s">
        <v>146</v>
      </c>
      <c r="C13" s="1" t="s">
        <v>160</v>
      </c>
      <c r="D13" s="1" t="s">
        <v>161</v>
      </c>
      <c r="E13" s="1" t="s">
        <v>48</v>
      </c>
      <c r="F13" s="1" t="s">
        <v>109</v>
      </c>
      <c r="G13" s="1" t="s">
        <v>112</v>
      </c>
      <c r="H13" s="1" t="s">
        <v>113</v>
      </c>
      <c r="I13" s="1" t="s">
        <v>162</v>
      </c>
      <c r="J13" s="1" t="s">
        <v>115</v>
      </c>
      <c r="K13" s="1" t="s">
        <v>162</v>
      </c>
      <c r="L13" s="1" t="s">
        <v>162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163</v>
      </c>
      <c r="S13" s="1" t="s">
        <v>121</v>
      </c>
      <c r="T13" s="1" t="s">
        <v>122</v>
      </c>
      <c r="U13" s="1" t="s">
        <v>123</v>
      </c>
    </row>
    <row r="14" s="1" customFormat="1" spans="1:21">
      <c r="A14" s="3">
        <v>18480710079</v>
      </c>
      <c r="B14" s="1" t="s">
        <v>146</v>
      </c>
      <c r="C14" s="1" t="s">
        <v>164</v>
      </c>
      <c r="D14" s="1" t="s">
        <v>165</v>
      </c>
      <c r="E14" s="1" t="s">
        <v>43</v>
      </c>
      <c r="F14" s="1" t="s">
        <v>146</v>
      </c>
      <c r="G14" s="1" t="s">
        <v>112</v>
      </c>
      <c r="H14" s="1" t="s">
        <v>113</v>
      </c>
      <c r="I14" s="1" t="s">
        <v>166</v>
      </c>
      <c r="J14" s="1" t="s">
        <v>115</v>
      </c>
      <c r="K14" s="1" t="s">
        <v>166</v>
      </c>
      <c r="L14" s="1" t="s">
        <v>166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167</v>
      </c>
      <c r="S14" s="1" t="s">
        <v>121</v>
      </c>
      <c r="T14" s="1" t="s">
        <v>122</v>
      </c>
      <c r="U14" s="1" t="s">
        <v>123</v>
      </c>
    </row>
    <row r="15" s="1" customFormat="1" spans="1:21">
      <c r="A15" s="3">
        <v>18403970169</v>
      </c>
      <c r="B15" s="1" t="s">
        <v>168</v>
      </c>
      <c r="C15" s="1" t="s">
        <v>169</v>
      </c>
      <c r="D15" s="1" t="s">
        <v>170</v>
      </c>
      <c r="E15" s="1" t="s">
        <v>31</v>
      </c>
      <c r="F15" s="1" t="s">
        <v>109</v>
      </c>
      <c r="G15" s="1" t="s">
        <v>112</v>
      </c>
      <c r="H15" s="1" t="s">
        <v>113</v>
      </c>
      <c r="I15" s="1" t="s">
        <v>114</v>
      </c>
      <c r="J15" s="1" t="s">
        <v>115</v>
      </c>
      <c r="K15" s="1" t="s">
        <v>114</v>
      </c>
      <c r="L15" s="1" t="s">
        <v>114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119</v>
      </c>
      <c r="R15" s="1" t="s">
        <v>171</v>
      </c>
      <c r="S15" s="1" t="s">
        <v>121</v>
      </c>
      <c r="T15" s="1" t="s">
        <v>122</v>
      </c>
      <c r="U15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2022-07-28T02:09:14Z</dcterms:created>
  <dcterms:modified xsi:type="dcterms:W3CDTF">2022-07-28T02:20:46Z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62320A17EE8A46228C0E8A3FDB9DCA3B</vt:lpwstr>
  </property>
  <property fmtid="{D5CDD505-2E9C-101B-9397-08002B2CF9AE}" pid="3" name="KSOProductBuildVer">
    <vt:lpwstr>2052-11.1.0.11875</vt:lpwstr>
  </property>
</Properties>
</file>