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对账!$A$1:$X$13</definedName>
  </definedNames>
  <calcPr calcId="144525"/>
</workbook>
</file>

<file path=xl/sharedStrings.xml><?xml version="1.0" encoding="utf-8"?>
<sst xmlns="http://schemas.openxmlformats.org/spreadsheetml/2006/main" count="446" uniqueCount="189">
  <si>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</si>
  <si>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</si>
  <si>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</si>
  <si>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</si>
  <si>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</si>
  <si>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</si>
  <si>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</si>
  <si>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</si>
  <si>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</si>
  <si>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</si>
  <si>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</si>
  <si>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</si>
  <si>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</si>
  <si>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</si>
  <si>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</si>
  <si>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</si>
  <si>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</si>
  <si>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</si>
  <si>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</si>
  <si>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</si>
  <si>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</si>
  <si>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</si>
  <si>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</si>
  <si>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</si>
  <si>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</si>
  <si>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17515747200	</t>
  </si>
  <si>
    <t>Ctrip</t>
  </si>
  <si>
    <t>正常</t>
  </si>
  <si>
    <t>[Lam Kaen]考拉克美林度假酒店 (SHA Plus+)(Khaolak Merlin Resort (SHA Plus+))(39057650)</t>
  </si>
  <si>
    <t>高级房&lt;不退款&gt;&lt;2人入住&gt;</t>
  </si>
  <si>
    <t>USD</t>
  </si>
  <si>
    <t>Merlin/Yukiko</t>
  </si>
  <si>
    <t>CA5326220728USD</t>
  </si>
  <si>
    <t>未提现</t>
  </si>
  <si>
    <t>携程开票</t>
  </si>
  <si>
    <t xml:space="preserve">2440177	</t>
  </si>
  <si>
    <t xml:space="preserve">	</t>
  </si>
  <si>
    <t>取消</t>
  </si>
  <si>
    <t xml:space="preserve">17806312836	</t>
  </si>
  <si>
    <t>[阿姆斯特丹]阿姆斯特丹中心因特尔酒店(Inntel Hotels Amsterdam Centre)(37200323)</t>
  </si>
  <si>
    <t>城市大床房&lt;不退款&gt;&lt;2人入住&gt;</t>
  </si>
  <si>
    <t>KEUNG/PUI KI</t>
  </si>
  <si>
    <t xml:space="preserve">2512726	</t>
  </si>
  <si>
    <t xml:space="preserve">17900147858	</t>
  </si>
  <si>
    <t>[马德里]丽晶酒店(Regente Hotel)(37206327)</t>
  </si>
  <si>
    <t>经济型客房&lt;不退款&gt;&lt;2人入住&gt;</t>
  </si>
  <si>
    <t>Sanchez/Roberto</t>
  </si>
  <si>
    <t xml:space="preserve">17926346569	</t>
  </si>
  <si>
    <t>[布里斯托尔]伯克利套房公寓式酒店(Berkeley Suites)(39646736)</t>
  </si>
  <si>
    <t>1间卧室豪华套房&lt;不退款&gt;&lt;2人入住&gt;</t>
  </si>
  <si>
    <t>Martinez Medina/GENARO</t>
  </si>
  <si>
    <t xml:space="preserve">EXP-1941091999	</t>
  </si>
  <si>
    <t xml:space="preserve">18260183017	</t>
  </si>
  <si>
    <t>[罗马]克里斯托弗·哥伦布酒店(Hotel Cristoforo Colombo)(39038456)</t>
  </si>
  <si>
    <t>标准房&lt;不退款&gt;&lt;2人入住&gt;</t>
  </si>
  <si>
    <t>Capobianco/Gianna,Capobianco/Gianna</t>
  </si>
  <si>
    <t xml:space="preserve">18326798879	</t>
  </si>
  <si>
    <t>[乌特勒支]乌特勒支市中心因特尔酒店(Inntel Hotels Utrecht Centre)(40076060)</t>
  </si>
  <si>
    <t>城市双人房&lt;不退款&gt;&lt;2人入住&gt;</t>
  </si>
  <si>
    <t>Roelofsen/Elisabeth Antonia Maria,Heinis/Quinty</t>
  </si>
  <si>
    <t xml:space="preserve">2614537	</t>
  </si>
  <si>
    <t xml:space="preserve">18438440059	</t>
  </si>
  <si>
    <t>[迪拜]商务港海湾庭院酒店(Gulf Court Hotel Business Bay)(37218993)</t>
  </si>
  <si>
    <t>高级房&lt;2人入住&gt;&lt;不退款&gt;</t>
  </si>
  <si>
    <t>Tanveer/Abuzar,Tanveer/Abuzar,Tanveer/Abuzar,Tanveer/Abuzar</t>
  </si>
  <si>
    <t xml:space="preserve">213449	</t>
  </si>
  <si>
    <t xml:space="preserve">18446720504	</t>
  </si>
  <si>
    <t>[Batu Sub-District]阿斯顿因巴图(ASTON Inn Batu)(39659340)</t>
  </si>
  <si>
    <t>高级房间&lt;不退款&gt;&lt;2人入住&gt;</t>
  </si>
  <si>
    <t>Sekar./Dewi Ayu</t>
  </si>
  <si>
    <t xml:space="preserve">18477511005	</t>
  </si>
  <si>
    <t>[瓦伦西亚]瓦伦西亚维奇美尔卡特酒店(Vincci Mercat Hotel Valencia)(39036342)</t>
  </si>
  <si>
    <t>双人床房&lt;不退款&gt;&lt;2人入住&gt;</t>
  </si>
  <si>
    <t>ramirez paredes/eduardo</t>
  </si>
  <si>
    <t xml:space="preserve">6862368	</t>
  </si>
  <si>
    <t xml:space="preserve">18480648031	</t>
  </si>
  <si>
    <t>[达通海岸]翡翠海岸酒店 - 代托纳海滩(Emerald Shores Hotel - Daytona Beach)(40052643)</t>
  </si>
  <si>
    <t>城市客房1特大床（城市景观）&lt;不退款&gt;&lt;2人入住&gt;</t>
  </si>
  <si>
    <t>Ortiz/Jonathan</t>
  </si>
  <si>
    <t xml:space="preserve">6429216	</t>
  </si>
  <si>
    <t xml:space="preserve">18486520168	</t>
  </si>
  <si>
    <t>[伊斯坦布尔]伊斯坦布尔 - 旧城皇冠假日酒店 - IHG 旗下饭店(Crowne Plaza Istanbul - Old City, an IHG Hotel)(39056449)</t>
  </si>
  <si>
    <t>Ouechtati/Sami</t>
  </si>
  <si>
    <t xml:space="preserve">2630230	</t>
  </si>
  <si>
    <t xml:space="preserve">18493280673	</t>
  </si>
  <si>
    <t>[伯明翰]伯明翰丽笙酒店(Radisson Blu Hotel, Birmingham)(37205821)</t>
  </si>
  <si>
    <t>标准房&lt;2人入住&gt;&lt;不退款&gt;</t>
  </si>
  <si>
    <t>Rehman/Sundas</t>
  </si>
  <si>
    <t xml:space="preserve">2630814	</t>
  </si>
  <si>
    <t xml:space="preserve">acknowledged	</t>
  </si>
  <si>
    <t>，</t>
  </si>
  <si>
    <t>A220728095333481</t>
  </si>
  <si>
    <t>USD / HKD 当前参考汇率: 7.84944</t>
  </si>
  <si>
    <t>总计：2057 USD/
16146.3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</si>
  <si>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</si>
  <si>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</si>
  <si>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</si>
  <si>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</si>
  <si>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</si>
  <si>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</si>
  <si>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</si>
  <si>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</si>
  <si>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</si>
  <si>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</si>
  <si>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</si>
  <si>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</si>
  <si>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</si>
  <si>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</si>
  <si>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</si>
  <si>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</si>
  <si>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</si>
  <si>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</si>
  <si>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2022-07-24</t>
  </si>
  <si>
    <t>2630814</t>
  </si>
  <si>
    <t>伯明翰丽笙酒店</t>
  </si>
  <si>
    <t>Rehman Sundas</t>
  </si>
  <si>
    <t>2022-07-25</t>
  </si>
  <si>
    <t>退房日周结</t>
  </si>
  <si>
    <t>744.41</t>
  </si>
  <si>
    <t>110.00</t>
  </si>
  <si>
    <t>0</t>
  </si>
  <si>
    <t>0.00</t>
  </si>
  <si>
    <t>携程盛景国际直连</t>
  </si>
  <si>
    <t>01.010677</t>
  </si>
  <si>
    <t>2022-07-24 08:04:25</t>
  </si>
  <si>
    <t>否</t>
  </si>
  <si>
    <t>汇智国际旅游发展有限公司</t>
  </si>
  <si>
    <t>直连</t>
  </si>
  <si>
    <t>2022-07-23</t>
  </si>
  <si>
    <t>2630230</t>
  </si>
  <si>
    <t>伊斯坦布尔旧城皇冠假日酒店</t>
  </si>
  <si>
    <t>Ouechtati Sami</t>
  </si>
  <si>
    <t>3573.19</t>
  </si>
  <si>
    <t>528.00</t>
  </si>
  <si>
    <t>2022-07-23 16:40:21</t>
  </si>
  <si>
    <t>2629724</t>
  </si>
  <si>
    <t>翡翠海岸度假村</t>
  </si>
  <si>
    <t>Ortiz Jonathan</t>
  </si>
  <si>
    <t>764.72</t>
  </si>
  <si>
    <t>113.00</t>
  </si>
  <si>
    <t>2022-07-24 16:30:12</t>
  </si>
  <si>
    <t>2022-07-22</t>
  </si>
  <si>
    <t>2629214</t>
  </si>
  <si>
    <t>瓦伦西亚维奇美尔卡特酒店</t>
  </si>
  <si>
    <t>ramirez paredes eduardo</t>
  </si>
  <si>
    <t>2143.08</t>
  </si>
  <si>
    <t>316.00</t>
  </si>
  <si>
    <t>2022-07-22 17:50:30</t>
  </si>
  <si>
    <t>2022-07-19</t>
  </si>
  <si>
    <t>2626332</t>
  </si>
  <si>
    <t>阿斯顿因巴图</t>
  </si>
  <si>
    <t>Sekar. Dewi Ayu</t>
  </si>
  <si>
    <t>256.83</t>
  </si>
  <si>
    <t>38.00</t>
  </si>
  <si>
    <t>2022-07-19 20:12:26</t>
  </si>
  <si>
    <t>2625577</t>
  </si>
  <si>
    <t>海湾苑商务湾酒店</t>
  </si>
  <si>
    <t>Tanveer Abuzar,Tanveer Abuzar,Tanveer Abuzar,Tanveer Abuzar</t>
  </si>
  <si>
    <t>2149.30</t>
  </si>
  <si>
    <t>318.00</t>
  </si>
  <si>
    <t>2022-07-19 01:13:28</t>
  </si>
  <si>
    <t>2022-07-01</t>
  </si>
  <si>
    <t>2608824</t>
  </si>
  <si>
    <t>克里斯托弗·哥伦布酒店</t>
  </si>
  <si>
    <t>Capobianco Gianna,Capobianco Gianna</t>
  </si>
  <si>
    <t>530.66</t>
  </si>
  <si>
    <t>79.00</t>
  </si>
  <si>
    <t>2022-07-01 23:36:38</t>
  </si>
  <si>
    <t>2022-05-13</t>
  </si>
  <si>
    <t>2548594</t>
  </si>
  <si>
    <t>伯克利套房酒店</t>
  </si>
  <si>
    <t>Martinez Medina GENARO</t>
  </si>
  <si>
    <t>1044.28</t>
  </si>
  <si>
    <t>155.00</t>
  </si>
  <si>
    <t>2022-05-13 01:48:54</t>
  </si>
  <si>
    <t>2022-04-16</t>
  </si>
  <si>
    <t>2512726</t>
  </si>
  <si>
    <t>阿姆斯特丹市中心因特尔酒店</t>
  </si>
  <si>
    <t>KEUNG PUI KI</t>
  </si>
  <si>
    <t>3278.58</t>
  </si>
  <si>
    <t>513.00</t>
  </si>
  <si>
    <t>2022-04-16 01:11:21</t>
  </si>
  <si>
    <t>2022-02-28</t>
  </si>
  <si>
    <t>2440177</t>
  </si>
  <si>
    <t>考拉克美林度假酒店</t>
  </si>
  <si>
    <t>Merlin Yukiko</t>
  </si>
  <si>
    <t>341.84</t>
  </si>
  <si>
    <t>54.00</t>
  </si>
  <si>
    <t>2022-02-28 13:05:59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</si>
</sst>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7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44766</v>
      </c>
      <c r="G2" s="6">
        <v>44767</v>
      </c>
      <c r="H2" s="4">
        <v>1</v>
      </c>
      <c r="I2" s="4">
        <v>1</v>
      </c>
      <c r="J2" s="4">
        <v>1</v>
      </c>
      <c r="K2" s="4" t="s">
        <v>30</v>
      </c>
      <c r="L2" s="4">
        <v>54</v>
      </c>
      <c r="M2" s="4">
        <v>54</v>
      </c>
      <c r="N2" s="4" t="s">
        <v>31</v>
      </c>
      <c r="O2" s="4" t="s">
        <v>32</v>
      </c>
      <c r="P2" s="4" t="s">
        <v>33</v>
      </c>
      <c r="Q2" s="4">
        <v>0</v>
      </c>
      <c r="R2" s="7">
        <v>44620</v>
      </c>
      <c r="S2" s="6">
        <v>44770</v>
      </c>
      <c r="T2" s="4" t="s">
        <v>34</v>
      </c>
      <c r="U2" s="4">
        <v>54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25</v>
      </c>
      <c r="B3" s="4" t="s">
        <v>26</v>
      </c>
      <c r="C3" s="4" t="s">
        <v>37</v>
      </c>
      <c r="D3" s="4" t="s">
        <v>28</v>
      </c>
      <c r="E3" s="4" t="s">
        <v>29</v>
      </c>
      <c r="F3" s="6">
        <v>44766</v>
      </c>
      <c r="G3" s="6">
        <v>44767</v>
      </c>
      <c r="H3" s="4">
        <v>1</v>
      </c>
      <c r="I3" s="4">
        <v>1</v>
      </c>
      <c r="J3" s="4">
        <v>1</v>
      </c>
      <c r="K3" s="4" t="s">
        <v>30</v>
      </c>
      <c r="L3" s="4">
        <v>-54</v>
      </c>
      <c r="M3" s="4">
        <v>-54</v>
      </c>
      <c r="N3" s="4" t="s">
        <v>31</v>
      </c>
      <c r="O3" s="4" t="s">
        <v>32</v>
      </c>
      <c r="P3" s="4" t="s">
        <v>33</v>
      </c>
      <c r="Q3" s="4">
        <v>0</v>
      </c>
      <c r="R3" s="7">
        <v>44620</v>
      </c>
      <c r="S3" s="6">
        <v>44770</v>
      </c>
      <c r="T3" s="4" t="s">
        <v>34</v>
      </c>
      <c r="U3" s="4">
        <v>-54</v>
      </c>
      <c r="V3" s="4">
        <v>0</v>
      </c>
      <c r="W3" s="4">
        <v>0</v>
      </c>
      <c r="X3" s="4" t="s">
        <v>35</v>
      </c>
      <c r="Y3" s="4" t="s">
        <v>36</v>
      </c>
    </row>
    <row r="4" s="4" customFormat="1" spans="1:25">
      <c r="A4" s="4" t="s">
        <v>38</v>
      </c>
      <c r="B4" s="4" t="s">
        <v>26</v>
      </c>
      <c r="C4" s="4" t="s">
        <v>27</v>
      </c>
      <c r="D4" s="4" t="s">
        <v>39</v>
      </c>
      <c r="E4" s="4" t="s">
        <v>40</v>
      </c>
      <c r="F4" s="6">
        <v>44764</v>
      </c>
      <c r="G4" s="6">
        <v>44767</v>
      </c>
      <c r="H4" s="4">
        <v>1</v>
      </c>
      <c r="I4" s="4">
        <v>3</v>
      </c>
      <c r="J4" s="4">
        <v>3</v>
      </c>
      <c r="K4" s="4" t="s">
        <v>30</v>
      </c>
      <c r="L4" s="4">
        <v>513</v>
      </c>
      <c r="M4" s="4">
        <v>513</v>
      </c>
      <c r="N4" s="4" t="s">
        <v>41</v>
      </c>
      <c r="O4" s="4" t="s">
        <v>32</v>
      </c>
      <c r="P4" s="4" t="s">
        <v>33</v>
      </c>
      <c r="Q4" s="4">
        <v>0</v>
      </c>
      <c r="R4" s="7">
        <v>44667</v>
      </c>
      <c r="S4" s="6">
        <v>44770</v>
      </c>
      <c r="T4" s="4" t="s">
        <v>34</v>
      </c>
      <c r="U4" s="4">
        <v>513</v>
      </c>
      <c r="V4" s="4">
        <v>0</v>
      </c>
      <c r="W4" s="4">
        <v>0</v>
      </c>
      <c r="X4" s="4" t="s">
        <v>42</v>
      </c>
      <c r="Y4" s="4" t="s">
        <v>36</v>
      </c>
    </row>
    <row r="5" s="4" customFormat="1" spans="1:25">
      <c r="A5" s="4" t="s">
        <v>43</v>
      </c>
      <c r="B5" s="4" t="s">
        <v>26</v>
      </c>
      <c r="C5" s="4" t="s">
        <v>27</v>
      </c>
      <c r="D5" s="4" t="s">
        <v>44</v>
      </c>
      <c r="E5" s="4" t="s">
        <v>45</v>
      </c>
      <c r="F5" s="6">
        <v>44766</v>
      </c>
      <c r="G5" s="6">
        <v>44767</v>
      </c>
      <c r="H5" s="4">
        <v>1</v>
      </c>
      <c r="I5" s="4">
        <v>1</v>
      </c>
      <c r="J5" s="4">
        <v>1</v>
      </c>
      <c r="K5" s="4" t="s">
        <v>30</v>
      </c>
      <c r="L5" s="4">
        <v>64</v>
      </c>
      <c r="M5" s="4">
        <v>64</v>
      </c>
      <c r="N5" s="4" t="s">
        <v>46</v>
      </c>
      <c r="O5" s="4" t="s">
        <v>32</v>
      </c>
      <c r="P5" s="4" t="s">
        <v>33</v>
      </c>
      <c r="Q5" s="4">
        <v>0</v>
      </c>
      <c r="R5" s="7">
        <v>44687</v>
      </c>
      <c r="S5" s="6">
        <v>44770</v>
      </c>
      <c r="T5" s="4" t="s">
        <v>34</v>
      </c>
      <c r="U5" s="4">
        <v>64</v>
      </c>
      <c r="V5" s="4">
        <v>0</v>
      </c>
      <c r="W5" s="4">
        <v>0</v>
      </c>
      <c r="X5" s="4" t="s">
        <v>36</v>
      </c>
      <c r="Y5" s="4" t="s">
        <v>36</v>
      </c>
    </row>
    <row r="6" s="4" customFormat="1" spans="1:25">
      <c r="A6" s="4" t="s">
        <v>43</v>
      </c>
      <c r="B6" s="4" t="s">
        <v>26</v>
      </c>
      <c r="C6" s="4" t="s">
        <v>37</v>
      </c>
      <c r="D6" s="4" t="s">
        <v>44</v>
      </c>
      <c r="E6" s="4" t="s">
        <v>45</v>
      </c>
      <c r="F6" s="6">
        <v>44766</v>
      </c>
      <c r="G6" s="6">
        <v>44767</v>
      </c>
      <c r="H6" s="4">
        <v>1</v>
      </c>
      <c r="I6" s="4">
        <v>1</v>
      </c>
      <c r="J6" s="4">
        <v>1</v>
      </c>
      <c r="K6" s="4" t="s">
        <v>30</v>
      </c>
      <c r="L6" s="4">
        <v>-64</v>
      </c>
      <c r="M6" s="4">
        <v>-64</v>
      </c>
      <c r="N6" s="4" t="s">
        <v>46</v>
      </c>
      <c r="O6" s="4" t="s">
        <v>32</v>
      </c>
      <c r="P6" s="4" t="s">
        <v>33</v>
      </c>
      <c r="Q6" s="4">
        <v>0</v>
      </c>
      <c r="R6" s="7">
        <v>44687</v>
      </c>
      <c r="S6" s="6">
        <v>44770</v>
      </c>
      <c r="T6" s="4" t="s">
        <v>34</v>
      </c>
      <c r="U6" s="4">
        <v>-64</v>
      </c>
      <c r="V6" s="4">
        <v>0</v>
      </c>
      <c r="W6" s="4">
        <v>0</v>
      </c>
      <c r="X6" s="4" t="s">
        <v>36</v>
      </c>
      <c r="Y6" s="4" t="s">
        <v>36</v>
      </c>
    </row>
    <row r="7" s="4" customFormat="1" spans="1:25">
      <c r="A7" s="4" t="s">
        <v>47</v>
      </c>
      <c r="B7" s="4" t="s">
        <v>26</v>
      </c>
      <c r="C7" s="4" t="s">
        <v>27</v>
      </c>
      <c r="D7" s="4" t="s">
        <v>48</v>
      </c>
      <c r="E7" s="4" t="s">
        <v>49</v>
      </c>
      <c r="F7" s="6">
        <v>44766</v>
      </c>
      <c r="G7" s="6">
        <v>44767</v>
      </c>
      <c r="H7" s="4">
        <v>1</v>
      </c>
      <c r="I7" s="4">
        <v>1</v>
      </c>
      <c r="J7" s="4">
        <v>1</v>
      </c>
      <c r="K7" s="4" t="s">
        <v>30</v>
      </c>
      <c r="L7" s="4">
        <v>155</v>
      </c>
      <c r="M7" s="4">
        <v>155</v>
      </c>
      <c r="N7" s="4" t="s">
        <v>50</v>
      </c>
      <c r="O7" s="4" t="s">
        <v>32</v>
      </c>
      <c r="P7" s="4" t="s">
        <v>33</v>
      </c>
      <c r="Q7" s="4">
        <v>0</v>
      </c>
      <c r="R7" s="7">
        <v>44694</v>
      </c>
      <c r="S7" s="6">
        <v>44770</v>
      </c>
      <c r="T7" s="4" t="s">
        <v>34</v>
      </c>
      <c r="U7" s="4">
        <v>155</v>
      </c>
      <c r="V7" s="4">
        <v>0</v>
      </c>
      <c r="W7" s="4">
        <v>0</v>
      </c>
      <c r="X7" s="4" t="s">
        <v>36</v>
      </c>
      <c r="Y7" s="4" t="s">
        <v>51</v>
      </c>
    </row>
    <row r="8" s="4" customFormat="1" spans="1:25">
      <c r="A8" s="4" t="s">
        <v>52</v>
      </c>
      <c r="B8" s="4" t="s">
        <v>26</v>
      </c>
      <c r="C8" s="4" t="s">
        <v>27</v>
      </c>
      <c r="D8" s="4" t="s">
        <v>53</v>
      </c>
      <c r="E8" s="4" t="s">
        <v>54</v>
      </c>
      <c r="F8" s="6">
        <v>44766</v>
      </c>
      <c r="G8" s="6">
        <v>44767</v>
      </c>
      <c r="H8" s="4">
        <v>1</v>
      </c>
      <c r="I8" s="4">
        <v>1</v>
      </c>
      <c r="J8" s="4">
        <v>1</v>
      </c>
      <c r="K8" s="4" t="s">
        <v>30</v>
      </c>
      <c r="L8" s="4">
        <v>79</v>
      </c>
      <c r="M8" s="4">
        <v>79</v>
      </c>
      <c r="N8" s="4" t="s">
        <v>55</v>
      </c>
      <c r="O8" s="4" t="s">
        <v>32</v>
      </c>
      <c r="P8" s="4" t="s">
        <v>33</v>
      </c>
      <c r="Q8" s="4">
        <v>0</v>
      </c>
      <c r="R8" s="7">
        <v>44743</v>
      </c>
      <c r="S8" s="6">
        <v>44770</v>
      </c>
      <c r="T8" s="4" t="s">
        <v>34</v>
      </c>
      <c r="U8" s="4">
        <v>79</v>
      </c>
      <c r="V8" s="4">
        <v>0</v>
      </c>
      <c r="W8" s="4">
        <v>0</v>
      </c>
      <c r="X8" s="4" t="s">
        <v>36</v>
      </c>
      <c r="Y8" s="4" t="s">
        <v>36</v>
      </c>
    </row>
    <row r="9" s="4" customFormat="1" spans="1:25">
      <c r="A9" s="4" t="s">
        <v>56</v>
      </c>
      <c r="B9" s="4" t="s">
        <v>26</v>
      </c>
      <c r="C9" s="4" t="s">
        <v>27</v>
      </c>
      <c r="D9" s="4" t="s">
        <v>57</v>
      </c>
      <c r="E9" s="4" t="s">
        <v>58</v>
      </c>
      <c r="F9" s="6">
        <v>44765</v>
      </c>
      <c r="G9" s="6">
        <v>44767</v>
      </c>
      <c r="H9" s="4">
        <v>1</v>
      </c>
      <c r="I9" s="4">
        <v>2</v>
      </c>
      <c r="J9" s="4">
        <v>2</v>
      </c>
      <c r="K9" s="4" t="s">
        <v>30</v>
      </c>
      <c r="L9" s="4">
        <v>213</v>
      </c>
      <c r="M9" s="4">
        <v>213</v>
      </c>
      <c r="N9" s="4" t="s">
        <v>59</v>
      </c>
      <c r="O9" s="4" t="s">
        <v>32</v>
      </c>
      <c r="P9" s="4" t="s">
        <v>33</v>
      </c>
      <c r="Q9" s="4">
        <v>0</v>
      </c>
      <c r="R9" s="7">
        <v>44750</v>
      </c>
      <c r="S9" s="6">
        <v>44770</v>
      </c>
      <c r="T9" s="4" t="s">
        <v>34</v>
      </c>
      <c r="U9" s="4">
        <v>213</v>
      </c>
      <c r="V9" s="4">
        <v>0</v>
      </c>
      <c r="W9" s="4">
        <v>0</v>
      </c>
      <c r="X9" s="4" t="s">
        <v>60</v>
      </c>
      <c r="Y9" s="4" t="s">
        <v>36</v>
      </c>
    </row>
    <row r="10" s="4" customFormat="1" spans="1:25">
      <c r="A10" s="4" t="s">
        <v>56</v>
      </c>
      <c r="B10" s="4" t="s">
        <v>26</v>
      </c>
      <c r="C10" s="4" t="s">
        <v>37</v>
      </c>
      <c r="D10" s="4" t="s">
        <v>57</v>
      </c>
      <c r="E10" s="4" t="s">
        <v>58</v>
      </c>
      <c r="F10" s="6">
        <v>44765</v>
      </c>
      <c r="G10" s="6">
        <v>44767</v>
      </c>
      <c r="H10" s="4">
        <v>1</v>
      </c>
      <c r="I10" s="4">
        <v>2</v>
      </c>
      <c r="J10" s="4">
        <v>2</v>
      </c>
      <c r="K10" s="4" t="s">
        <v>30</v>
      </c>
      <c r="L10" s="4">
        <v>-213</v>
      </c>
      <c r="M10" s="4">
        <v>-213</v>
      </c>
      <c r="N10" s="4" t="s">
        <v>59</v>
      </c>
      <c r="O10" s="4" t="s">
        <v>32</v>
      </c>
      <c r="P10" s="4" t="s">
        <v>33</v>
      </c>
      <c r="Q10" s="4">
        <v>0</v>
      </c>
      <c r="R10" s="7">
        <v>44750</v>
      </c>
      <c r="S10" s="6">
        <v>44770</v>
      </c>
      <c r="T10" s="4" t="s">
        <v>34</v>
      </c>
      <c r="U10" s="4">
        <v>-213</v>
      </c>
      <c r="V10" s="4">
        <v>0</v>
      </c>
      <c r="W10" s="4">
        <v>0</v>
      </c>
      <c r="X10" s="4" t="s">
        <v>60</v>
      </c>
      <c r="Y10" s="4" t="s">
        <v>36</v>
      </c>
    </row>
    <row r="11" s="4" customFormat="1" spans="1:25">
      <c r="A11" s="4" t="s">
        <v>61</v>
      </c>
      <c r="B11" s="4" t="s">
        <v>26</v>
      </c>
      <c r="C11" s="4" t="s">
        <v>27</v>
      </c>
      <c r="D11" s="4" t="s">
        <v>62</v>
      </c>
      <c r="E11" s="4" t="s">
        <v>63</v>
      </c>
      <c r="F11" s="6">
        <v>44764</v>
      </c>
      <c r="G11" s="6">
        <v>44767</v>
      </c>
      <c r="H11" s="4">
        <v>2</v>
      </c>
      <c r="I11" s="4">
        <v>3</v>
      </c>
      <c r="J11" s="4">
        <v>6</v>
      </c>
      <c r="K11" s="4" t="s">
        <v>30</v>
      </c>
      <c r="L11" s="4">
        <v>318</v>
      </c>
      <c r="M11" s="4">
        <v>318</v>
      </c>
      <c r="N11" s="4" t="s">
        <v>64</v>
      </c>
      <c r="O11" s="4" t="s">
        <v>32</v>
      </c>
      <c r="P11" s="4" t="s">
        <v>33</v>
      </c>
      <c r="Q11" s="4">
        <v>0</v>
      </c>
      <c r="R11" s="7">
        <v>44761</v>
      </c>
      <c r="S11" s="6">
        <v>44770</v>
      </c>
      <c r="T11" s="4" t="s">
        <v>34</v>
      </c>
      <c r="U11" s="4">
        <v>318</v>
      </c>
      <c r="V11" s="4">
        <v>0</v>
      </c>
      <c r="W11" s="4">
        <v>0</v>
      </c>
      <c r="X11" s="4" t="s">
        <v>36</v>
      </c>
      <c r="Y11" s="4" t="s">
        <v>65</v>
      </c>
    </row>
    <row r="12" s="4" customFormat="1" spans="1:25">
      <c r="A12" s="4" t="s">
        <v>66</v>
      </c>
      <c r="B12" s="4" t="s">
        <v>26</v>
      </c>
      <c r="C12" s="4" t="s">
        <v>27</v>
      </c>
      <c r="D12" s="4" t="s">
        <v>67</v>
      </c>
      <c r="E12" s="4" t="s">
        <v>68</v>
      </c>
      <c r="F12" s="6">
        <v>44766</v>
      </c>
      <c r="G12" s="6">
        <v>44767</v>
      </c>
      <c r="H12" s="4">
        <v>1</v>
      </c>
      <c r="I12" s="4">
        <v>1</v>
      </c>
      <c r="J12" s="4">
        <v>1</v>
      </c>
      <c r="K12" s="4" t="s">
        <v>30</v>
      </c>
      <c r="L12" s="4">
        <v>38</v>
      </c>
      <c r="M12" s="4">
        <v>38</v>
      </c>
      <c r="N12" s="4" t="s">
        <v>69</v>
      </c>
      <c r="O12" s="4" t="s">
        <v>32</v>
      </c>
      <c r="P12" s="4" t="s">
        <v>33</v>
      </c>
      <c r="Q12" s="4">
        <v>0</v>
      </c>
      <c r="R12" s="7">
        <v>44761</v>
      </c>
      <c r="S12" s="6">
        <v>44770</v>
      </c>
      <c r="T12" s="4" t="s">
        <v>34</v>
      </c>
      <c r="U12" s="4">
        <v>38</v>
      </c>
      <c r="V12" s="4">
        <v>0</v>
      </c>
      <c r="W12" s="4">
        <v>0</v>
      </c>
      <c r="X12" s="4" t="s">
        <v>36</v>
      </c>
      <c r="Y12" s="4" t="s">
        <v>36</v>
      </c>
    </row>
    <row r="13" s="4" customFormat="1" spans="1:25">
      <c r="A13" s="4" t="s">
        <v>70</v>
      </c>
      <c r="B13" s="4" t="s">
        <v>26</v>
      </c>
      <c r="C13" s="4" t="s">
        <v>27</v>
      </c>
      <c r="D13" s="4" t="s">
        <v>71</v>
      </c>
      <c r="E13" s="4" t="s">
        <v>72</v>
      </c>
      <c r="F13" s="6">
        <v>44765</v>
      </c>
      <c r="G13" s="6">
        <v>44767</v>
      </c>
      <c r="H13" s="4">
        <v>1</v>
      </c>
      <c r="I13" s="4">
        <v>2</v>
      </c>
      <c r="J13" s="4">
        <v>2</v>
      </c>
      <c r="K13" s="4" t="s">
        <v>30</v>
      </c>
      <c r="L13" s="4">
        <v>316</v>
      </c>
      <c r="M13" s="4">
        <v>316</v>
      </c>
      <c r="N13" s="4" t="s">
        <v>73</v>
      </c>
      <c r="O13" s="4" t="s">
        <v>32</v>
      </c>
      <c r="P13" s="4" t="s">
        <v>33</v>
      </c>
      <c r="Q13" s="4">
        <v>0</v>
      </c>
      <c r="R13" s="7">
        <v>44764</v>
      </c>
      <c r="S13" s="6">
        <v>44770</v>
      </c>
      <c r="T13" s="4" t="s">
        <v>34</v>
      </c>
      <c r="U13" s="4">
        <v>316</v>
      </c>
      <c r="V13" s="4">
        <v>0</v>
      </c>
      <c r="W13" s="4">
        <v>0</v>
      </c>
      <c r="X13" s="4" t="s">
        <v>36</v>
      </c>
      <c r="Y13" s="4" t="s">
        <v>74</v>
      </c>
    </row>
    <row r="14" s="4" customFormat="1" spans="1:25">
      <c r="A14" s="4" t="s">
        <v>75</v>
      </c>
      <c r="B14" s="4" t="s">
        <v>26</v>
      </c>
      <c r="C14" s="4" t="s">
        <v>27</v>
      </c>
      <c r="D14" s="4" t="s">
        <v>76</v>
      </c>
      <c r="E14" s="4" t="s">
        <v>77</v>
      </c>
      <c r="F14" s="6">
        <v>44766</v>
      </c>
      <c r="G14" s="6">
        <v>44767</v>
      </c>
      <c r="H14" s="4">
        <v>1</v>
      </c>
      <c r="I14" s="4">
        <v>1</v>
      </c>
      <c r="J14" s="4">
        <v>1</v>
      </c>
      <c r="K14" s="4" t="s">
        <v>30</v>
      </c>
      <c r="L14" s="4">
        <v>113</v>
      </c>
      <c r="M14" s="4">
        <v>113</v>
      </c>
      <c r="N14" s="4" t="s">
        <v>78</v>
      </c>
      <c r="O14" s="4" t="s">
        <v>32</v>
      </c>
      <c r="P14" s="4" t="s">
        <v>33</v>
      </c>
      <c r="Q14" s="4">
        <v>0</v>
      </c>
      <c r="R14" s="7">
        <v>44765</v>
      </c>
      <c r="S14" s="6">
        <v>44770</v>
      </c>
      <c r="T14" s="4" t="s">
        <v>34</v>
      </c>
      <c r="U14" s="4">
        <v>113</v>
      </c>
      <c r="V14" s="4">
        <v>0</v>
      </c>
      <c r="W14" s="4">
        <v>0</v>
      </c>
      <c r="X14" s="4" t="s">
        <v>36</v>
      </c>
      <c r="Y14" s="4" t="s">
        <v>79</v>
      </c>
    </row>
    <row r="15" s="4" customFormat="1" spans="1:25">
      <c r="A15" s="4" t="s">
        <v>80</v>
      </c>
      <c r="B15" s="4" t="s">
        <v>26</v>
      </c>
      <c r="C15" s="4" t="s">
        <v>27</v>
      </c>
      <c r="D15" s="4" t="s">
        <v>81</v>
      </c>
      <c r="E15" s="4" t="s">
        <v>54</v>
      </c>
      <c r="F15" s="6">
        <v>44765</v>
      </c>
      <c r="G15" s="6">
        <v>44767</v>
      </c>
      <c r="H15" s="4">
        <v>2</v>
      </c>
      <c r="I15" s="4">
        <v>2</v>
      </c>
      <c r="J15" s="4">
        <v>4</v>
      </c>
      <c r="K15" s="4" t="s">
        <v>30</v>
      </c>
      <c r="L15" s="4">
        <v>528</v>
      </c>
      <c r="M15" s="4">
        <v>528</v>
      </c>
      <c r="N15" s="4" t="s">
        <v>82</v>
      </c>
      <c r="O15" s="4" t="s">
        <v>32</v>
      </c>
      <c r="P15" s="4" t="s">
        <v>33</v>
      </c>
      <c r="Q15" s="4">
        <v>0</v>
      </c>
      <c r="R15" s="7">
        <v>44765</v>
      </c>
      <c r="S15" s="6">
        <v>44770</v>
      </c>
      <c r="T15" s="4" t="s">
        <v>34</v>
      </c>
      <c r="U15" s="4">
        <v>528</v>
      </c>
      <c r="V15" s="4">
        <v>0</v>
      </c>
      <c r="W15" s="4">
        <v>0</v>
      </c>
      <c r="X15" s="4" t="s">
        <v>83</v>
      </c>
      <c r="Y15" s="4" t="s">
        <v>36</v>
      </c>
    </row>
    <row r="16" s="4" customFormat="1" spans="1:25">
      <c r="A16" s="4" t="s">
        <v>75</v>
      </c>
      <c r="B16" s="4" t="s">
        <v>26</v>
      </c>
      <c r="C16" s="4" t="s">
        <v>37</v>
      </c>
      <c r="D16" s="4" t="s">
        <v>76</v>
      </c>
      <c r="E16" s="4" t="s">
        <v>77</v>
      </c>
      <c r="F16" s="6">
        <v>44766</v>
      </c>
      <c r="G16" s="6">
        <v>44767</v>
      </c>
      <c r="H16" s="4">
        <v>1</v>
      </c>
      <c r="I16" s="4">
        <v>1</v>
      </c>
      <c r="J16" s="4">
        <v>1</v>
      </c>
      <c r="K16" s="4" t="s">
        <v>30</v>
      </c>
      <c r="L16" s="4">
        <v>-113</v>
      </c>
      <c r="M16" s="4">
        <v>-113</v>
      </c>
      <c r="N16" s="4" t="s">
        <v>78</v>
      </c>
      <c r="O16" s="4" t="s">
        <v>32</v>
      </c>
      <c r="P16" s="4" t="s">
        <v>33</v>
      </c>
      <c r="Q16" s="4">
        <v>0</v>
      </c>
      <c r="R16" s="7">
        <v>44765</v>
      </c>
      <c r="S16" s="6">
        <v>44770</v>
      </c>
      <c r="T16" s="4" t="s">
        <v>34</v>
      </c>
      <c r="U16" s="4">
        <v>-113</v>
      </c>
      <c r="V16" s="4">
        <v>0</v>
      </c>
      <c r="W16" s="4">
        <v>0</v>
      </c>
      <c r="X16" s="4" t="s">
        <v>36</v>
      </c>
      <c r="Y16" s="4" t="s">
        <v>79</v>
      </c>
    </row>
    <row r="17" s="4" customFormat="1" spans="1:25">
      <c r="A17" s="4" t="s">
        <v>84</v>
      </c>
      <c r="B17" s="4" t="s">
        <v>26</v>
      </c>
      <c r="C17" s="4" t="s">
        <v>27</v>
      </c>
      <c r="D17" s="4" t="s">
        <v>85</v>
      </c>
      <c r="E17" s="4" t="s">
        <v>86</v>
      </c>
      <c r="F17" s="6">
        <v>44766</v>
      </c>
      <c r="G17" s="6">
        <v>44767</v>
      </c>
      <c r="H17" s="4">
        <v>1</v>
      </c>
      <c r="I17" s="4">
        <v>1</v>
      </c>
      <c r="J17" s="4">
        <v>1</v>
      </c>
      <c r="K17" s="4" t="s">
        <v>30</v>
      </c>
      <c r="L17" s="4">
        <v>110</v>
      </c>
      <c r="M17" s="4">
        <v>110</v>
      </c>
      <c r="N17" s="4" t="s">
        <v>87</v>
      </c>
      <c r="O17" s="4" t="s">
        <v>32</v>
      </c>
      <c r="P17" s="4" t="s">
        <v>33</v>
      </c>
      <c r="Q17" s="4">
        <v>0</v>
      </c>
      <c r="R17" s="7">
        <v>44766</v>
      </c>
      <c r="S17" s="6">
        <v>44770</v>
      </c>
      <c r="T17" s="4" t="s">
        <v>34</v>
      </c>
      <c r="U17" s="4">
        <v>110</v>
      </c>
      <c r="V17" s="4">
        <v>0</v>
      </c>
      <c r="W17" s="4">
        <v>0</v>
      </c>
      <c r="X17" s="4" t="s">
        <v>88</v>
      </c>
      <c r="Y17" s="4" t="s">
        <v>89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22"/>
  <sheetViews>
    <sheetView tabSelected="1" workbookViewId="0">
      <selection activeCell="A20" sqref="A20:A22"/>
    </sheetView>
  </sheetViews>
  <sheetFormatPr defaultColWidth="9" defaultRowHeight="13.5"/>
  <cols>
    <col min="1" max="1" width="12.625" style="4"/>
    <col min="2" max="3" width="10.375" style="4"/>
    <col min="4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90</v>
      </c>
    </row>
    <row r="2" s="4" customFormat="1" hidden="1" spans="1:9">
      <c r="A2" s="5">
        <v>17515747200</v>
      </c>
      <c r="B2" s="6">
        <v>44766</v>
      </c>
      <c r="C2" s="6">
        <v>44767</v>
      </c>
      <c r="D2" s="4">
        <v>0</v>
      </c>
      <c r="E2" s="4" t="str">
        <f>VLOOKUP(A2,HOP!A:L,12,0)</f>
        <v>54.00</v>
      </c>
      <c r="F2" s="4" t="str">
        <f>VLOOKUP(A2,HOP!A:C,3,0)</f>
        <v>2440177</v>
      </c>
      <c r="G2" s="4">
        <f>D2-E2</f>
        <v>-54</v>
      </c>
      <c r="H2" s="4" t="str">
        <f>$H$1&amp;F2</f>
        <v>，2440177</v>
      </c>
      <c r="I2" s="4" t="str">
        <f>VLOOKUP(A2,HOP!A:U,21,0)</f>
        <v>直连</v>
      </c>
    </row>
    <row r="3" s="4" customFormat="1" spans="1:9">
      <c r="A3" s="5">
        <v>17806312836</v>
      </c>
      <c r="B3" s="6">
        <v>44764</v>
      </c>
      <c r="C3" s="6">
        <v>44767</v>
      </c>
      <c r="D3" s="4">
        <v>513</v>
      </c>
      <c r="E3" s="4" t="str">
        <f>VLOOKUP(A3,HOP!A:L,12,0)</f>
        <v>513.00</v>
      </c>
      <c r="F3" s="4" t="str">
        <f>VLOOKUP(A3,HOP!A:C,3,0)</f>
        <v>2512726</v>
      </c>
      <c r="G3" s="4">
        <f t="shared" ref="G3:G13" si="0">D3-E3</f>
        <v>0</v>
      </c>
      <c r="H3" s="4" t="str">
        <f t="shared" ref="H3:H13" si="1">$H$1&amp;F3</f>
        <v>，2512726</v>
      </c>
      <c r="I3" s="4" t="str">
        <f>VLOOKUP(A3,HOP!A:U,21,0)</f>
        <v>直连</v>
      </c>
    </row>
    <row r="4" s="4" customFormat="1" hidden="1" spans="1:9">
      <c r="A4" s="5">
        <v>17900147858</v>
      </c>
      <c r="B4" s="6">
        <v>44766</v>
      </c>
      <c r="C4" s="6">
        <v>44767</v>
      </c>
      <c r="D4" s="4">
        <v>0</v>
      </c>
      <c r="E4" s="4" t="e">
        <f>VLOOKUP(A4,HOP!A:L,12,0)</f>
        <v>#N/A</v>
      </c>
      <c r="F4" s="4" t="e">
        <f>VLOOKUP(A4,HOP!A:C,3,0)</f>
        <v>#N/A</v>
      </c>
      <c r="G4" s="4" t="e">
        <f t="shared" si="0"/>
        <v>#N/A</v>
      </c>
      <c r="H4" s="4" t="e">
        <f t="shared" si="1"/>
        <v>#N/A</v>
      </c>
      <c r="I4" s="4" t="e">
        <f>VLOOKUP(A4,HOP!A:U,21,0)</f>
        <v>#N/A</v>
      </c>
    </row>
    <row r="5" s="4" customFormat="1" spans="1:9">
      <c r="A5" s="5">
        <v>17926346569</v>
      </c>
      <c r="B5" s="6">
        <v>44766</v>
      </c>
      <c r="C5" s="6">
        <v>44767</v>
      </c>
      <c r="D5" s="4">
        <v>155</v>
      </c>
      <c r="E5" s="4" t="str">
        <f>VLOOKUP(A5,HOP!A:L,12,0)</f>
        <v>155.00</v>
      </c>
      <c r="F5" s="4" t="str">
        <f>VLOOKUP(A5,HOP!A:C,3,0)</f>
        <v>2548594</v>
      </c>
      <c r="G5" s="4">
        <f t="shared" si="0"/>
        <v>0</v>
      </c>
      <c r="H5" s="4" t="str">
        <f t="shared" si="1"/>
        <v>，2548594</v>
      </c>
      <c r="I5" s="4" t="str">
        <f>VLOOKUP(A5,HOP!A:U,21,0)</f>
        <v>直连</v>
      </c>
    </row>
    <row r="6" s="4" customFormat="1" spans="1:9">
      <c r="A6" s="5">
        <v>18260183017</v>
      </c>
      <c r="B6" s="6">
        <v>44766</v>
      </c>
      <c r="C6" s="6">
        <v>44767</v>
      </c>
      <c r="D6" s="4">
        <v>79</v>
      </c>
      <c r="E6" s="4" t="str">
        <f>VLOOKUP(A6,HOP!A:L,12,0)</f>
        <v>79.00</v>
      </c>
      <c r="F6" s="4" t="str">
        <f>VLOOKUP(A6,HOP!A:C,3,0)</f>
        <v>2608824</v>
      </c>
      <c r="G6" s="4">
        <f t="shared" si="0"/>
        <v>0</v>
      </c>
      <c r="H6" s="4" t="str">
        <f t="shared" si="1"/>
        <v>，2608824</v>
      </c>
      <c r="I6" s="4" t="str">
        <f>VLOOKUP(A6,HOP!A:U,21,0)</f>
        <v>直连</v>
      </c>
    </row>
    <row r="7" s="4" customFormat="1" hidden="1" spans="1:9">
      <c r="A7" s="5">
        <v>18326798879</v>
      </c>
      <c r="B7" s="6">
        <v>44765</v>
      </c>
      <c r="C7" s="6">
        <v>44767</v>
      </c>
      <c r="D7" s="4">
        <v>0</v>
      </c>
      <c r="E7" s="4" t="e">
        <f>VLOOKUP(A7,HOP!A:L,12,0)</f>
        <v>#N/A</v>
      </c>
      <c r="F7" s="4" t="e">
        <f>VLOOKUP(A7,HOP!A:C,3,0)</f>
        <v>#N/A</v>
      </c>
      <c r="G7" s="4" t="e">
        <f t="shared" si="0"/>
        <v>#N/A</v>
      </c>
      <c r="H7" s="4" t="e">
        <f t="shared" si="1"/>
        <v>#N/A</v>
      </c>
      <c r="I7" s="4" t="e">
        <f>VLOOKUP(A7,HOP!A:U,21,0)</f>
        <v>#N/A</v>
      </c>
    </row>
    <row r="8" s="4" customFormat="1" spans="1:9">
      <c r="A8" s="5">
        <v>18438440059</v>
      </c>
      <c r="B8" s="6">
        <v>44764</v>
      </c>
      <c r="C8" s="6">
        <v>44767</v>
      </c>
      <c r="D8" s="4">
        <v>318</v>
      </c>
      <c r="E8" s="4" t="str">
        <f>VLOOKUP(A8,HOP!A:L,12,0)</f>
        <v>318.00</v>
      </c>
      <c r="F8" s="4" t="str">
        <f>VLOOKUP(A8,HOP!A:C,3,0)</f>
        <v>2625577</v>
      </c>
      <c r="G8" s="4">
        <f t="shared" si="0"/>
        <v>0</v>
      </c>
      <c r="H8" s="4" t="str">
        <f t="shared" si="1"/>
        <v>，2625577</v>
      </c>
      <c r="I8" s="4" t="str">
        <f>VLOOKUP(A8,HOP!A:U,21,0)</f>
        <v>直连</v>
      </c>
    </row>
    <row r="9" s="4" customFormat="1" spans="1:9">
      <c r="A9" s="5">
        <v>18446720504</v>
      </c>
      <c r="B9" s="6">
        <v>44766</v>
      </c>
      <c r="C9" s="6">
        <v>44767</v>
      </c>
      <c r="D9" s="4">
        <v>38</v>
      </c>
      <c r="E9" s="4" t="str">
        <f>VLOOKUP(A9,HOP!A:L,12,0)</f>
        <v>38.00</v>
      </c>
      <c r="F9" s="4" t="str">
        <f>VLOOKUP(A9,HOP!A:C,3,0)</f>
        <v>2626332</v>
      </c>
      <c r="G9" s="4">
        <f t="shared" si="0"/>
        <v>0</v>
      </c>
      <c r="H9" s="4" t="str">
        <f t="shared" si="1"/>
        <v>，2626332</v>
      </c>
      <c r="I9" s="4" t="str">
        <f>VLOOKUP(A9,HOP!A:U,21,0)</f>
        <v>直连</v>
      </c>
    </row>
    <row r="10" s="4" customFormat="1" spans="1:9">
      <c r="A10" s="5">
        <v>18477511005</v>
      </c>
      <c r="B10" s="6">
        <v>44765</v>
      </c>
      <c r="C10" s="6">
        <v>44767</v>
      </c>
      <c r="D10" s="4">
        <v>316</v>
      </c>
      <c r="E10" s="4" t="str">
        <f>VLOOKUP(A10,HOP!A:L,12,0)</f>
        <v>316.00</v>
      </c>
      <c r="F10" s="4" t="str">
        <f>VLOOKUP(A10,HOP!A:C,3,0)</f>
        <v>2629214</v>
      </c>
      <c r="G10" s="4">
        <f t="shared" si="0"/>
        <v>0</v>
      </c>
      <c r="H10" s="4" t="str">
        <f t="shared" si="1"/>
        <v>，2629214</v>
      </c>
      <c r="I10" s="4" t="str">
        <f>VLOOKUP(A10,HOP!A:U,21,0)</f>
        <v>直连</v>
      </c>
    </row>
    <row r="11" s="4" customFormat="1" hidden="1" spans="1:9">
      <c r="A11" s="5">
        <v>18480648031</v>
      </c>
      <c r="B11" s="6">
        <v>44766</v>
      </c>
      <c r="C11" s="6">
        <v>44767</v>
      </c>
      <c r="D11" s="4">
        <v>0</v>
      </c>
      <c r="E11" s="4" t="str">
        <f>VLOOKUP(A11,HOP!A:L,12,0)</f>
        <v>113.00</v>
      </c>
      <c r="F11" s="4" t="str">
        <f>VLOOKUP(A11,HOP!A:C,3,0)</f>
        <v>2629724</v>
      </c>
      <c r="G11" s="4">
        <f t="shared" si="0"/>
        <v>-113</v>
      </c>
      <c r="H11" s="4" t="str">
        <f t="shared" si="1"/>
        <v>，2629724</v>
      </c>
      <c r="I11" s="4" t="str">
        <f>VLOOKUP(A11,HOP!A:U,21,0)</f>
        <v>直连</v>
      </c>
    </row>
    <row r="12" s="4" customFormat="1" spans="1:9">
      <c r="A12" s="5">
        <v>18486520168</v>
      </c>
      <c r="B12" s="6">
        <v>44765</v>
      </c>
      <c r="C12" s="6">
        <v>44767</v>
      </c>
      <c r="D12" s="4">
        <v>528</v>
      </c>
      <c r="E12" s="4" t="str">
        <f>VLOOKUP(A12,HOP!A:L,12,0)</f>
        <v>528.00</v>
      </c>
      <c r="F12" s="4" t="str">
        <f>VLOOKUP(A12,HOP!A:C,3,0)</f>
        <v>2630230</v>
      </c>
      <c r="G12" s="4">
        <f t="shared" si="0"/>
        <v>0</v>
      </c>
      <c r="H12" s="4" t="str">
        <f t="shared" si="1"/>
        <v>，2630230</v>
      </c>
      <c r="I12" s="4" t="str">
        <f>VLOOKUP(A12,HOP!A:U,21,0)</f>
        <v>直连</v>
      </c>
    </row>
    <row r="13" s="4" customFormat="1" spans="1:9">
      <c r="A13" s="5">
        <v>18493280673</v>
      </c>
      <c r="B13" s="6">
        <v>44766</v>
      </c>
      <c r="C13" s="6">
        <v>44767</v>
      </c>
      <c r="D13" s="4">
        <v>110</v>
      </c>
      <c r="E13" s="4" t="str">
        <f>VLOOKUP(A13,HOP!A:L,12,0)</f>
        <v>110.00</v>
      </c>
      <c r="F13" s="4" t="str">
        <f>VLOOKUP(A13,HOP!A:C,3,0)</f>
        <v>2630814</v>
      </c>
      <c r="G13" s="4">
        <f t="shared" si="0"/>
        <v>0</v>
      </c>
      <c r="H13" s="4" t="str">
        <f t="shared" si="1"/>
        <v>，2630814</v>
      </c>
      <c r="I13" s="4" t="str">
        <f>VLOOKUP(A13,HOP!A:U,21,0)</f>
        <v>直连</v>
      </c>
    </row>
    <row r="15" spans="4:4">
      <c r="D15" s="4">
        <f>SUM(D2:D14)</f>
        <v>2057</v>
      </c>
    </row>
    <row r="20" spans="1:1">
      <c r="A20" s="4" t="s">
        <v>91</v>
      </c>
    </row>
    <row r="21" spans="1:1">
      <c r="A21" s="4" t="s">
        <v>92</v>
      </c>
    </row>
    <row r="22" spans="1:1">
      <c r="A22" s="4" t="s">
        <v>93</v>
      </c>
    </row>
  </sheetData>
  <autoFilter ref="A1:X13">
    <filterColumn colId="3">
      <filters>
        <filter val="110"/>
        <filter val="513"/>
        <filter val="155"/>
        <filter val="316"/>
        <filter val="38"/>
        <filter val="318"/>
        <filter val="528"/>
        <filter val="7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1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94</v>
      </c>
      <c r="B1" s="2" t="s">
        <v>95</v>
      </c>
      <c r="C1" s="2" t="s">
        <v>96</v>
      </c>
      <c r="D1" s="2" t="s">
        <v>97</v>
      </c>
      <c r="E1" s="2" t="s">
        <v>13</v>
      </c>
      <c r="F1" s="2" t="s">
        <v>5</v>
      </c>
      <c r="G1" s="2" t="s">
        <v>6</v>
      </c>
      <c r="H1" s="2" t="s">
        <v>98</v>
      </c>
      <c r="I1" s="2" t="s">
        <v>99</v>
      </c>
      <c r="J1" s="2" t="s">
        <v>100</v>
      </c>
      <c r="K1" s="2" t="s">
        <v>101</v>
      </c>
      <c r="L1" s="2" t="s">
        <v>102</v>
      </c>
      <c r="M1" s="2" t="s">
        <v>103</v>
      </c>
      <c r="N1" s="2" t="s">
        <v>104</v>
      </c>
      <c r="O1" s="2" t="s">
        <v>105</v>
      </c>
      <c r="P1" s="2" t="s">
        <v>106</v>
      </c>
      <c r="Q1" s="2" t="s">
        <v>107</v>
      </c>
      <c r="R1" s="2" t="s">
        <v>108</v>
      </c>
      <c r="S1" s="2" t="s">
        <v>109</v>
      </c>
      <c r="T1" s="2" t="s">
        <v>110</v>
      </c>
      <c r="U1" s="2" t="s">
        <v>111</v>
      </c>
    </row>
    <row r="2" s="1" customFormat="1" spans="1:21">
      <c r="A2" s="3">
        <v>18493280673</v>
      </c>
      <c r="B2" s="1" t="s">
        <v>112</v>
      </c>
      <c r="C2" s="1" t="s">
        <v>113</v>
      </c>
      <c r="D2" s="1" t="s">
        <v>114</v>
      </c>
      <c r="E2" s="1" t="s">
        <v>115</v>
      </c>
      <c r="F2" s="1" t="s">
        <v>112</v>
      </c>
      <c r="G2" s="1" t="s">
        <v>116</v>
      </c>
      <c r="H2" s="1" t="s">
        <v>117</v>
      </c>
      <c r="I2" s="1" t="s">
        <v>118</v>
      </c>
      <c r="J2" s="1" t="s">
        <v>30</v>
      </c>
      <c r="K2" s="1" t="s">
        <v>119</v>
      </c>
      <c r="L2" s="1" t="s">
        <v>119</v>
      </c>
      <c r="M2" s="1" t="s">
        <v>120</v>
      </c>
      <c r="N2" s="1" t="s">
        <v>120</v>
      </c>
      <c r="O2" s="1" t="s">
        <v>121</v>
      </c>
      <c r="P2" s="1" t="s">
        <v>122</v>
      </c>
      <c r="Q2" s="1" t="s">
        <v>123</v>
      </c>
      <c r="R2" s="1" t="s">
        <v>124</v>
      </c>
      <c r="S2" s="1" t="s">
        <v>125</v>
      </c>
      <c r="T2" s="1" t="s">
        <v>126</v>
      </c>
      <c r="U2" s="1" t="s">
        <v>127</v>
      </c>
    </row>
    <row r="3" s="1" customFormat="1" spans="1:21">
      <c r="A3" s="3">
        <v>18486520168</v>
      </c>
      <c r="B3" s="1" t="s">
        <v>128</v>
      </c>
      <c r="C3" s="1" t="s">
        <v>129</v>
      </c>
      <c r="D3" s="1" t="s">
        <v>130</v>
      </c>
      <c r="E3" s="1" t="s">
        <v>131</v>
      </c>
      <c r="F3" s="1" t="s">
        <v>128</v>
      </c>
      <c r="G3" s="1" t="s">
        <v>116</v>
      </c>
      <c r="H3" s="1" t="s">
        <v>117</v>
      </c>
      <c r="I3" s="1" t="s">
        <v>132</v>
      </c>
      <c r="J3" s="1" t="s">
        <v>30</v>
      </c>
      <c r="K3" s="1" t="s">
        <v>133</v>
      </c>
      <c r="L3" s="1" t="s">
        <v>133</v>
      </c>
      <c r="M3" s="1" t="s">
        <v>120</v>
      </c>
      <c r="N3" s="1" t="s">
        <v>120</v>
      </c>
      <c r="O3" s="1" t="s">
        <v>121</v>
      </c>
      <c r="P3" s="1" t="s">
        <v>122</v>
      </c>
      <c r="Q3" s="1" t="s">
        <v>123</v>
      </c>
      <c r="R3" s="1" t="s">
        <v>134</v>
      </c>
      <c r="S3" s="1" t="s">
        <v>125</v>
      </c>
      <c r="T3" s="1" t="s">
        <v>126</v>
      </c>
      <c r="U3" s="1" t="s">
        <v>127</v>
      </c>
    </row>
    <row r="4" s="1" customFormat="1" spans="1:21">
      <c r="A4" s="3">
        <v>18480648031</v>
      </c>
      <c r="B4" s="1" t="s">
        <v>128</v>
      </c>
      <c r="C4" s="1" t="s">
        <v>135</v>
      </c>
      <c r="D4" s="1" t="s">
        <v>136</v>
      </c>
      <c r="E4" s="1" t="s">
        <v>137</v>
      </c>
      <c r="F4" s="1" t="s">
        <v>112</v>
      </c>
      <c r="G4" s="1" t="s">
        <v>116</v>
      </c>
      <c r="H4" s="1" t="s">
        <v>117</v>
      </c>
      <c r="I4" s="1" t="s">
        <v>138</v>
      </c>
      <c r="J4" s="1" t="s">
        <v>30</v>
      </c>
      <c r="K4" s="1" t="s">
        <v>139</v>
      </c>
      <c r="L4" s="1" t="s">
        <v>139</v>
      </c>
      <c r="M4" s="1" t="s">
        <v>120</v>
      </c>
      <c r="N4" s="1" t="s">
        <v>120</v>
      </c>
      <c r="O4" s="1" t="s">
        <v>121</v>
      </c>
      <c r="P4" s="1" t="s">
        <v>122</v>
      </c>
      <c r="Q4" s="1" t="s">
        <v>123</v>
      </c>
      <c r="R4" s="1" t="s">
        <v>140</v>
      </c>
      <c r="S4" s="1" t="s">
        <v>125</v>
      </c>
      <c r="T4" s="1" t="s">
        <v>126</v>
      </c>
      <c r="U4" s="1" t="s">
        <v>127</v>
      </c>
    </row>
    <row r="5" s="1" customFormat="1" spans="1:21">
      <c r="A5" s="3">
        <v>18477511005</v>
      </c>
      <c r="B5" s="1" t="s">
        <v>141</v>
      </c>
      <c r="C5" s="1" t="s">
        <v>142</v>
      </c>
      <c r="D5" s="1" t="s">
        <v>143</v>
      </c>
      <c r="E5" s="1" t="s">
        <v>144</v>
      </c>
      <c r="F5" s="1" t="s">
        <v>128</v>
      </c>
      <c r="G5" s="1" t="s">
        <v>116</v>
      </c>
      <c r="H5" s="1" t="s">
        <v>117</v>
      </c>
      <c r="I5" s="1" t="s">
        <v>145</v>
      </c>
      <c r="J5" s="1" t="s">
        <v>30</v>
      </c>
      <c r="K5" s="1" t="s">
        <v>146</v>
      </c>
      <c r="L5" s="1" t="s">
        <v>146</v>
      </c>
      <c r="M5" s="1" t="s">
        <v>120</v>
      </c>
      <c r="N5" s="1" t="s">
        <v>120</v>
      </c>
      <c r="O5" s="1" t="s">
        <v>121</v>
      </c>
      <c r="P5" s="1" t="s">
        <v>122</v>
      </c>
      <c r="Q5" s="1" t="s">
        <v>123</v>
      </c>
      <c r="R5" s="1" t="s">
        <v>147</v>
      </c>
      <c r="S5" s="1" t="s">
        <v>125</v>
      </c>
      <c r="T5" s="1" t="s">
        <v>126</v>
      </c>
      <c r="U5" s="1" t="s">
        <v>127</v>
      </c>
    </row>
    <row r="6" s="1" customFormat="1" spans="1:21">
      <c r="A6" s="3">
        <v>18446720504</v>
      </c>
      <c r="B6" s="1" t="s">
        <v>148</v>
      </c>
      <c r="C6" s="1" t="s">
        <v>149</v>
      </c>
      <c r="D6" s="1" t="s">
        <v>150</v>
      </c>
      <c r="E6" s="1" t="s">
        <v>151</v>
      </c>
      <c r="F6" s="1" t="s">
        <v>112</v>
      </c>
      <c r="G6" s="1" t="s">
        <v>116</v>
      </c>
      <c r="H6" s="1" t="s">
        <v>117</v>
      </c>
      <c r="I6" s="1" t="s">
        <v>152</v>
      </c>
      <c r="J6" s="1" t="s">
        <v>30</v>
      </c>
      <c r="K6" s="1" t="s">
        <v>153</v>
      </c>
      <c r="L6" s="1" t="s">
        <v>153</v>
      </c>
      <c r="M6" s="1" t="s">
        <v>120</v>
      </c>
      <c r="N6" s="1" t="s">
        <v>120</v>
      </c>
      <c r="O6" s="1" t="s">
        <v>121</v>
      </c>
      <c r="P6" s="1" t="s">
        <v>122</v>
      </c>
      <c r="Q6" s="1" t="s">
        <v>123</v>
      </c>
      <c r="R6" s="1" t="s">
        <v>154</v>
      </c>
      <c r="S6" s="1" t="s">
        <v>125</v>
      </c>
      <c r="T6" s="1" t="s">
        <v>126</v>
      </c>
      <c r="U6" s="1" t="s">
        <v>127</v>
      </c>
    </row>
    <row r="7" s="1" customFormat="1" spans="1:21">
      <c r="A7" s="3">
        <v>18438440059</v>
      </c>
      <c r="B7" s="1" t="s">
        <v>148</v>
      </c>
      <c r="C7" s="1" t="s">
        <v>155</v>
      </c>
      <c r="D7" s="1" t="s">
        <v>156</v>
      </c>
      <c r="E7" s="1" t="s">
        <v>157</v>
      </c>
      <c r="F7" s="1" t="s">
        <v>141</v>
      </c>
      <c r="G7" s="1" t="s">
        <v>116</v>
      </c>
      <c r="H7" s="1" t="s">
        <v>117</v>
      </c>
      <c r="I7" s="1" t="s">
        <v>158</v>
      </c>
      <c r="J7" s="1" t="s">
        <v>30</v>
      </c>
      <c r="K7" s="1" t="s">
        <v>159</v>
      </c>
      <c r="L7" s="1" t="s">
        <v>159</v>
      </c>
      <c r="M7" s="1" t="s">
        <v>120</v>
      </c>
      <c r="N7" s="1" t="s">
        <v>120</v>
      </c>
      <c r="O7" s="1" t="s">
        <v>121</v>
      </c>
      <c r="P7" s="1" t="s">
        <v>122</v>
      </c>
      <c r="Q7" s="1" t="s">
        <v>123</v>
      </c>
      <c r="R7" s="1" t="s">
        <v>160</v>
      </c>
      <c r="S7" s="1" t="s">
        <v>125</v>
      </c>
      <c r="T7" s="1" t="s">
        <v>126</v>
      </c>
      <c r="U7" s="1" t="s">
        <v>127</v>
      </c>
    </row>
    <row r="8" s="1" customFormat="1" spans="1:21">
      <c r="A8" s="3">
        <v>18260183017</v>
      </c>
      <c r="B8" s="1" t="s">
        <v>161</v>
      </c>
      <c r="C8" s="1" t="s">
        <v>162</v>
      </c>
      <c r="D8" s="1" t="s">
        <v>163</v>
      </c>
      <c r="E8" s="1" t="s">
        <v>164</v>
      </c>
      <c r="F8" s="1" t="s">
        <v>112</v>
      </c>
      <c r="G8" s="1" t="s">
        <v>116</v>
      </c>
      <c r="H8" s="1" t="s">
        <v>117</v>
      </c>
      <c r="I8" s="1" t="s">
        <v>165</v>
      </c>
      <c r="J8" s="1" t="s">
        <v>30</v>
      </c>
      <c r="K8" s="1" t="s">
        <v>166</v>
      </c>
      <c r="L8" s="1" t="s">
        <v>166</v>
      </c>
      <c r="M8" s="1" t="s">
        <v>120</v>
      </c>
      <c r="N8" s="1" t="s">
        <v>120</v>
      </c>
      <c r="O8" s="1" t="s">
        <v>121</v>
      </c>
      <c r="P8" s="1" t="s">
        <v>122</v>
      </c>
      <c r="Q8" s="1" t="s">
        <v>123</v>
      </c>
      <c r="R8" s="1" t="s">
        <v>167</v>
      </c>
      <c r="S8" s="1" t="s">
        <v>125</v>
      </c>
      <c r="T8" s="1" t="s">
        <v>126</v>
      </c>
      <c r="U8" s="1" t="s">
        <v>127</v>
      </c>
    </row>
    <row r="9" s="1" customFormat="1" spans="1:21">
      <c r="A9" s="3">
        <v>17926346569</v>
      </c>
      <c r="B9" s="1" t="s">
        <v>168</v>
      </c>
      <c r="C9" s="1" t="s">
        <v>169</v>
      </c>
      <c r="D9" s="1" t="s">
        <v>170</v>
      </c>
      <c r="E9" s="1" t="s">
        <v>171</v>
      </c>
      <c r="F9" s="1" t="s">
        <v>112</v>
      </c>
      <c r="G9" s="1" t="s">
        <v>116</v>
      </c>
      <c r="H9" s="1" t="s">
        <v>117</v>
      </c>
      <c r="I9" s="1" t="s">
        <v>172</v>
      </c>
      <c r="J9" s="1" t="s">
        <v>30</v>
      </c>
      <c r="K9" s="1" t="s">
        <v>173</v>
      </c>
      <c r="L9" s="1" t="s">
        <v>173</v>
      </c>
      <c r="M9" s="1" t="s">
        <v>120</v>
      </c>
      <c r="N9" s="1" t="s">
        <v>120</v>
      </c>
      <c r="O9" s="1" t="s">
        <v>121</v>
      </c>
      <c r="P9" s="1" t="s">
        <v>122</v>
      </c>
      <c r="Q9" s="1" t="s">
        <v>123</v>
      </c>
      <c r="R9" s="1" t="s">
        <v>174</v>
      </c>
      <c r="S9" s="1" t="s">
        <v>125</v>
      </c>
      <c r="T9" s="1" t="s">
        <v>126</v>
      </c>
      <c r="U9" s="1" t="s">
        <v>127</v>
      </c>
    </row>
    <row r="10" s="1" customFormat="1" spans="1:21">
      <c r="A10" s="3">
        <v>17806312836</v>
      </c>
      <c r="B10" s="1" t="s">
        <v>175</v>
      </c>
      <c r="C10" s="1" t="s">
        <v>176</v>
      </c>
      <c r="D10" s="1" t="s">
        <v>177</v>
      </c>
      <c r="E10" s="1" t="s">
        <v>178</v>
      </c>
      <c r="F10" s="1" t="s">
        <v>141</v>
      </c>
      <c r="G10" s="1" t="s">
        <v>116</v>
      </c>
      <c r="H10" s="1" t="s">
        <v>117</v>
      </c>
      <c r="I10" s="1" t="s">
        <v>179</v>
      </c>
      <c r="J10" s="1" t="s">
        <v>30</v>
      </c>
      <c r="K10" s="1" t="s">
        <v>180</v>
      </c>
      <c r="L10" s="1" t="s">
        <v>180</v>
      </c>
      <c r="M10" s="1" t="s">
        <v>120</v>
      </c>
      <c r="N10" s="1" t="s">
        <v>120</v>
      </c>
      <c r="O10" s="1" t="s">
        <v>121</v>
      </c>
      <c r="P10" s="1" t="s">
        <v>122</v>
      </c>
      <c r="Q10" s="1" t="s">
        <v>123</v>
      </c>
      <c r="R10" s="1" t="s">
        <v>181</v>
      </c>
      <c r="S10" s="1" t="s">
        <v>125</v>
      </c>
      <c r="T10" s="1" t="s">
        <v>126</v>
      </c>
      <c r="U10" s="1" t="s">
        <v>127</v>
      </c>
    </row>
    <row r="11" s="1" customFormat="1" spans="1:21">
      <c r="A11" s="3">
        <v>17515747200</v>
      </c>
      <c r="B11" s="1" t="s">
        <v>182</v>
      </c>
      <c r="C11" s="1" t="s">
        <v>183</v>
      </c>
      <c r="D11" s="1" t="s">
        <v>184</v>
      </c>
      <c r="E11" s="1" t="s">
        <v>185</v>
      </c>
      <c r="F11" s="1" t="s">
        <v>112</v>
      </c>
      <c r="G11" s="1" t="s">
        <v>116</v>
      </c>
      <c r="H11" s="1" t="s">
        <v>117</v>
      </c>
      <c r="I11" s="1" t="s">
        <v>186</v>
      </c>
      <c r="J11" s="1" t="s">
        <v>30</v>
      </c>
      <c r="K11" s="1" t="s">
        <v>187</v>
      </c>
      <c r="L11" s="1" t="s">
        <v>187</v>
      </c>
      <c r="M11" s="1" t="s">
        <v>120</v>
      </c>
      <c r="N11" s="1" t="s">
        <v>120</v>
      </c>
      <c r="O11" s="1" t="s">
        <v>121</v>
      </c>
      <c r="P11" s="1" t="s">
        <v>122</v>
      </c>
      <c r="Q11" s="1" t="s">
        <v>123</v>
      </c>
      <c r="R11" s="1" t="s">
        <v>188</v>
      </c>
      <c r="S11" s="1" t="s">
        <v>125</v>
      </c>
      <c r="T11" s="1" t="s">
        <v>126</v>
      </c>
      <c r="U11" s="1" t="s">
        <v>127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2022-07-28T01:49:20Z</dcterms:created>
  <dcterms:modified xsi:type="dcterms:W3CDTF">2022-07-28T01:55:50Z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034AE0851D4D455290E1E07A84892E54</vt:lpwstr>
  </property>
  <property fmtid="{D5CDD505-2E9C-101B-9397-08002B2CF9AE}" pid="3" name="KSOProductBuildVer">
    <vt:lpwstr>2052-11.1.0.11875</vt:lpwstr>
  </property>
</Properties>
</file>