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<sst xmlns="http://schemas.openxmlformats.org/spreadsheetml/2006/main" count="494" uniqueCount="166">
  <si>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</si>
  <si>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</si>
  <si>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</si>
  <si>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</si>
  <si>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</si>
  <si>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</si>
  <si>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</si>
  <si>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</si>
  <si>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</si>
  <si>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</si>
  <si>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</si>
  <si>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</si>
  <si>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</si>
  <si>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</si>
  <si>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</si>
  <si>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</si>
  <si>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</si>
  <si>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</si>
  <si>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</si>
  <si>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</si>
  <si>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</si>
  <si>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</si>
  <si>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</si>
  <si>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</si>
  <si>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</si>
  <si>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18485218922	</t>
  </si>
  <si>
    <t>Ctrip</t>
  </si>
  <si>
    <t>正常</t>
  </si>
  <si>
    <t>[杭州]锦江之星品尚(杭州滨江大学城浦沿地铁站酒店)(65383582)</t>
  </si>
  <si>
    <t>商务房B&lt;双人入住&gt;&lt;内宾&gt;&lt;预付&gt;&lt;双早&gt;</t>
  </si>
  <si>
    <t>CNY</t>
  </si>
  <si>
    <t>胡永璐</t>
  </si>
  <si>
    <t>CA11323220729CNY</t>
  </si>
  <si>
    <t>未提现</t>
  </si>
  <si>
    <t>携程开票</t>
  </si>
  <si>
    <t xml:space="preserve">	</t>
  </si>
  <si>
    <t xml:space="preserve">18489219837	</t>
  </si>
  <si>
    <t>[烟台]维也纳酒店(烟台高铁南站店)(83983040)</t>
  </si>
  <si>
    <t>标准双床房&lt;双人入住&gt;&lt;内宾&gt;&lt;预付&gt;&lt;双早&gt;</t>
  </si>
  <si>
    <t>刘惠敏</t>
  </si>
  <si>
    <t xml:space="preserve">18489462987	</t>
  </si>
  <si>
    <t>[贵阳]白玉兰酒店（贵阳喷水池商业中心地铁站店）(73267509)</t>
  </si>
  <si>
    <t>静雅双床房&lt;双人入住&gt;&lt;内宾&gt;&lt;预付&gt;&lt;双早&gt;</t>
  </si>
  <si>
    <t>史向瑾蓉</t>
  </si>
  <si>
    <t xml:space="preserve">18503715108	</t>
  </si>
  <si>
    <t>[太原]维也纳国际酒店(太原南站店)(83840820)</t>
  </si>
  <si>
    <t>牛冬栋,刘春霞</t>
  </si>
  <si>
    <t xml:space="preserve">18504113556	</t>
  </si>
  <si>
    <t>[太原]锦江之星(太原迎泽公园店)(60982728)</t>
  </si>
  <si>
    <t>高级大小双床房&lt;双人入住&gt;&lt;内宾&gt;&lt;预付&gt;&lt;双早&gt;</t>
  </si>
  <si>
    <t>李庆新</t>
  </si>
  <si>
    <t xml:space="preserve">18504439503	</t>
  </si>
  <si>
    <t>[娄底]维也纳国际酒店(娄底体育馆店)(83923219)</t>
  </si>
  <si>
    <t>豪华大床房&lt;双人入住&gt;&lt;内宾&gt;&lt;预付&gt;&lt;双早&gt;</t>
  </si>
  <si>
    <t>吴其红</t>
  </si>
  <si>
    <t xml:space="preserve">18504569725	</t>
  </si>
  <si>
    <t>[重庆]7天优品酒店(重庆红旗河沟加州店)(66021228)</t>
  </si>
  <si>
    <t>优品大床房&lt;双人入住&gt;&lt;内宾&gt;&lt;预付&gt;&lt;双早&gt;</t>
  </si>
  <si>
    <t>苟笳豪</t>
  </si>
  <si>
    <t xml:space="preserve">18504912532	</t>
  </si>
  <si>
    <t>[贵阳]锦江之星（贵阳文昌阁甲秀楼省医地铁站店）(60986788)</t>
  </si>
  <si>
    <t>程宏斌</t>
  </si>
  <si>
    <t xml:space="preserve">18505100935	</t>
  </si>
  <si>
    <t>[天津]锦江之星(天津钢管公司店)(71450670)</t>
  </si>
  <si>
    <t>商务标准房A&lt;双人入住&gt;&lt;内宾&gt;&lt;预付&gt;&lt;双早&gt;</t>
  </si>
  <si>
    <t>寇轩</t>
  </si>
  <si>
    <t xml:space="preserve">18505921551	</t>
  </si>
  <si>
    <t>颜睿琳,沈宗艳</t>
  </si>
  <si>
    <t xml:space="preserve">18506304738	</t>
  </si>
  <si>
    <t>轻雅大床房&lt;双人入住&gt;&lt;内宾&gt;&lt;预付&gt;&lt;双早&gt;</t>
  </si>
  <si>
    <t>刘卉芬</t>
  </si>
  <si>
    <t xml:space="preserve">18506673697	</t>
  </si>
  <si>
    <t>[颍上]宜尚酒店(颍上高铁站五洲万汇广场店)(71584855)</t>
  </si>
  <si>
    <t>高级大床房&lt;双人入住&gt;&lt;内宾&gt;&lt;预付&gt;&lt;双早&gt;</t>
  </si>
  <si>
    <t>王孟杰</t>
  </si>
  <si>
    <t>取消</t>
  </si>
  <si>
    <t xml:space="preserve">18511639982	</t>
  </si>
  <si>
    <t>[苏州]苏州高铁北站相城大道亚朵酒店(50196363)</t>
  </si>
  <si>
    <t>高级双床房&lt;双人入住&gt;&lt;内宾&gt;&lt;预付&gt;&lt;单早&gt;</t>
  </si>
  <si>
    <t>何其悦</t>
  </si>
  <si>
    <t xml:space="preserve">18512577904	</t>
  </si>
  <si>
    <t>几木双床房&lt;双人入住&gt;&lt;内宾&gt;&lt;预付&gt;&lt;单早&gt;</t>
  </si>
  <si>
    <t>李军</t>
  </si>
  <si>
    <t>，</t>
  </si>
  <si>
    <t>A220729102104481</t>
  </si>
  <si>
    <t>CNY / HKD 当前参考汇率: 1.163156319</t>
  </si>
  <si>
    <t>总计： 4358.49 CNY/
5069.61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</si>
  <si>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</si>
  <si>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</si>
  <si>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</si>
  <si>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</si>
  <si>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</si>
  <si>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</si>
  <si>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</si>
  <si>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</si>
  <si>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</si>
  <si>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</si>
  <si>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</si>
  <si>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</si>
  <si>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</si>
  <si>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</si>
  <si>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</si>
  <si>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</si>
  <si>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</si>
  <si>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</si>
  <si>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2022-07-25</t>
  </si>
  <si>
    <t>2632691</t>
  </si>
  <si>
    <t>苏州高铁北站麒雅阁花园亚朵酒店</t>
  </si>
  <si>
    <t>2022-07-26</t>
  </si>
  <si>
    <t>退房日月结</t>
  </si>
  <si>
    <t>447.13</t>
  </si>
  <si>
    <t>RMB</t>
  </si>
  <si>
    <t>0</t>
  </si>
  <si>
    <t>0.00</t>
  </si>
  <si>
    <t>携程汇智国内直连</t>
  </si>
  <si>
    <t>1861</t>
  </si>
  <si>
    <t>2022-07-25 22:27:32</t>
  </si>
  <si>
    <t>否</t>
  </si>
  <si>
    <t>汇智国际旅游发展有限公司</t>
  </si>
  <si>
    <t>直连</t>
  </si>
  <si>
    <t>2632617</t>
  </si>
  <si>
    <t>387.64</t>
  </si>
  <si>
    <t>2022-07-25 21:28:31</t>
  </si>
  <si>
    <t>2632363</t>
  </si>
  <si>
    <t>宜尚酒店(颍上高铁站五洲万汇广场店)</t>
  </si>
  <si>
    <t>200.94</t>
  </si>
  <si>
    <t>2022-07-25 17:31:05</t>
  </si>
  <si>
    <t>2632219</t>
  </si>
  <si>
    <t>白玉兰贵阳喷水池商业中心地铁站酒店</t>
  </si>
  <si>
    <t>657.14</t>
  </si>
  <si>
    <t>2022-07-25 15:35:39</t>
  </si>
  <si>
    <t>2632098</t>
  </si>
  <si>
    <t>锦江之星(天津钢管公司店)</t>
  </si>
  <si>
    <t>167.89</t>
  </si>
  <si>
    <t>2022-07-25 13:26:28</t>
  </si>
  <si>
    <t>2632074</t>
  </si>
  <si>
    <t>锦江之星(贵阳文昌阁甲秀楼店)</t>
  </si>
  <si>
    <t>176.13</t>
  </si>
  <si>
    <t>2022-07-25 12:59:36</t>
  </si>
  <si>
    <t>2632036</t>
  </si>
  <si>
    <t>7天优品酒店(重庆红旗河沟加州店)</t>
  </si>
  <si>
    <t>2022-07-25 12:11:48</t>
  </si>
  <si>
    <t>2632016</t>
  </si>
  <si>
    <t>维也纳国际酒店(娄底体育馆店)</t>
  </si>
  <si>
    <t>269.86</t>
  </si>
  <si>
    <t>2022-07-25 11:53:00</t>
  </si>
  <si>
    <t>2631957</t>
  </si>
  <si>
    <t>锦江之星(太原迎泽公园店)</t>
  </si>
  <si>
    <t>193.64</t>
  </si>
  <si>
    <t>2022-07-25 11:04:01</t>
  </si>
  <si>
    <t>2631885</t>
  </si>
  <si>
    <t>维也纳国际酒店（太原高铁南站店）</t>
  </si>
  <si>
    <t>587.10</t>
  </si>
  <si>
    <t>2022-07-25 09:50:33</t>
  </si>
  <si>
    <t>2022-07-24</t>
  </si>
  <si>
    <t>2630668</t>
  </si>
  <si>
    <t>2022-07-24 00:26:44</t>
  </si>
  <si>
    <t>2022-07-23</t>
  </si>
  <si>
    <t>2630630</t>
  </si>
  <si>
    <t>维也纳酒店(烟台高铁南站店)</t>
  </si>
  <si>
    <t>218.36</t>
  </si>
  <si>
    <t>2022-07-23 23:33:15</t>
  </si>
  <si>
    <t>2630007</t>
  </si>
  <si>
    <t>锦江之星品尚(杭州滨江大学城浦沿地铁站酒店)</t>
  </si>
  <si>
    <t>227.63</t>
  </si>
  <si>
    <t>2022-07-23 13:00:59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</si>
</sst>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44767</v>
      </c>
      <c r="G2" s="6">
        <v>44768</v>
      </c>
      <c r="H2" s="4">
        <v>1</v>
      </c>
      <c r="I2" s="4">
        <v>1</v>
      </c>
      <c r="J2" s="4">
        <v>1</v>
      </c>
      <c r="K2" s="4" t="s">
        <v>30</v>
      </c>
      <c r="L2" s="4">
        <v>227.63</v>
      </c>
      <c r="M2" s="4">
        <v>227.63</v>
      </c>
      <c r="N2" s="4" t="s">
        <v>31</v>
      </c>
      <c r="O2" s="4" t="s">
        <v>32</v>
      </c>
      <c r="P2" s="4" t="s">
        <v>33</v>
      </c>
      <c r="Q2" s="4">
        <v>0</v>
      </c>
      <c r="R2" s="7">
        <v>44765</v>
      </c>
      <c r="S2" s="6">
        <v>44771</v>
      </c>
      <c r="T2" s="4" t="s">
        <v>34</v>
      </c>
      <c r="U2" s="4">
        <v>227.63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44767</v>
      </c>
      <c r="G3" s="6">
        <v>44768</v>
      </c>
      <c r="H3" s="4">
        <v>1</v>
      </c>
      <c r="I3" s="4">
        <v>1</v>
      </c>
      <c r="J3" s="4">
        <v>1</v>
      </c>
      <c r="K3" s="4" t="s">
        <v>30</v>
      </c>
      <c r="L3" s="4">
        <v>218.36</v>
      </c>
      <c r="M3" s="4">
        <v>218.36</v>
      </c>
      <c r="N3" s="4" t="s">
        <v>39</v>
      </c>
      <c r="O3" s="4" t="s">
        <v>32</v>
      </c>
      <c r="P3" s="4" t="s">
        <v>33</v>
      </c>
      <c r="Q3" s="4">
        <v>0</v>
      </c>
      <c r="R3" s="7">
        <v>44765</v>
      </c>
      <c r="S3" s="6">
        <v>44771</v>
      </c>
      <c r="T3" s="4" t="s">
        <v>34</v>
      </c>
      <c r="U3" s="4">
        <v>218.36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44766</v>
      </c>
      <c r="G4" s="6">
        <v>44768</v>
      </c>
      <c r="H4" s="4">
        <v>1</v>
      </c>
      <c r="I4" s="4">
        <v>2</v>
      </c>
      <c r="J4" s="4">
        <v>2</v>
      </c>
      <c r="K4" s="4" t="s">
        <v>30</v>
      </c>
      <c r="L4" s="4">
        <v>657.14</v>
      </c>
      <c r="M4" s="4">
        <v>657.14</v>
      </c>
      <c r="N4" s="4" t="s">
        <v>43</v>
      </c>
      <c r="O4" s="4" t="s">
        <v>32</v>
      </c>
      <c r="P4" s="4" t="s">
        <v>33</v>
      </c>
      <c r="Q4" s="4">
        <v>0</v>
      </c>
      <c r="R4" s="7">
        <v>44766</v>
      </c>
      <c r="S4" s="6">
        <v>44771</v>
      </c>
      <c r="T4" s="4" t="s">
        <v>34</v>
      </c>
      <c r="U4" s="4">
        <v>657.14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38</v>
      </c>
      <c r="F5" s="6">
        <v>44767</v>
      </c>
      <c r="G5" s="6">
        <v>44768</v>
      </c>
      <c r="H5" s="4">
        <v>2</v>
      </c>
      <c r="I5" s="4">
        <v>1</v>
      </c>
      <c r="J5" s="4">
        <v>2</v>
      </c>
      <c r="K5" s="4" t="s">
        <v>30</v>
      </c>
      <c r="L5" s="4">
        <v>587.1</v>
      </c>
      <c r="M5" s="4">
        <v>587.1</v>
      </c>
      <c r="N5" s="4" t="s">
        <v>46</v>
      </c>
      <c r="O5" s="4" t="s">
        <v>32</v>
      </c>
      <c r="P5" s="4" t="s">
        <v>33</v>
      </c>
      <c r="Q5" s="4">
        <v>0</v>
      </c>
      <c r="R5" s="7">
        <v>44767</v>
      </c>
      <c r="S5" s="6">
        <v>44771</v>
      </c>
      <c r="T5" s="4" t="s">
        <v>34</v>
      </c>
      <c r="U5" s="4">
        <v>587.1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44767</v>
      </c>
      <c r="G6" s="6">
        <v>44768</v>
      </c>
      <c r="H6" s="4">
        <v>1</v>
      </c>
      <c r="I6" s="4">
        <v>1</v>
      </c>
      <c r="J6" s="4">
        <v>1</v>
      </c>
      <c r="K6" s="4" t="s">
        <v>30</v>
      </c>
      <c r="L6" s="4">
        <v>193.64</v>
      </c>
      <c r="M6" s="4">
        <v>193.64</v>
      </c>
      <c r="N6" s="4" t="s">
        <v>50</v>
      </c>
      <c r="O6" s="4" t="s">
        <v>32</v>
      </c>
      <c r="P6" s="4" t="s">
        <v>33</v>
      </c>
      <c r="Q6" s="4">
        <v>0</v>
      </c>
      <c r="R6" s="7">
        <v>44767</v>
      </c>
      <c r="S6" s="6">
        <v>44771</v>
      </c>
      <c r="T6" s="4" t="s">
        <v>34</v>
      </c>
      <c r="U6" s="4">
        <v>193.64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44767</v>
      </c>
      <c r="G7" s="6">
        <v>44768</v>
      </c>
      <c r="H7" s="4">
        <v>1</v>
      </c>
      <c r="I7" s="4">
        <v>1</v>
      </c>
      <c r="J7" s="4">
        <v>1</v>
      </c>
      <c r="K7" s="4" t="s">
        <v>30</v>
      </c>
      <c r="L7" s="4">
        <v>269.86</v>
      </c>
      <c r="M7" s="4">
        <v>269.86</v>
      </c>
      <c r="N7" s="4" t="s">
        <v>54</v>
      </c>
      <c r="O7" s="4" t="s">
        <v>32</v>
      </c>
      <c r="P7" s="4" t="s">
        <v>33</v>
      </c>
      <c r="Q7" s="4">
        <v>0</v>
      </c>
      <c r="R7" s="7">
        <v>44767</v>
      </c>
      <c r="S7" s="6">
        <v>44771</v>
      </c>
      <c r="T7" s="4" t="s">
        <v>34</v>
      </c>
      <c r="U7" s="4">
        <v>269.86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44767</v>
      </c>
      <c r="G8" s="6">
        <v>44768</v>
      </c>
      <c r="H8" s="4">
        <v>1</v>
      </c>
      <c r="I8" s="4">
        <v>1</v>
      </c>
      <c r="J8" s="4">
        <v>1</v>
      </c>
      <c r="K8" s="4" t="s">
        <v>30</v>
      </c>
      <c r="L8" s="4">
        <v>167.89</v>
      </c>
      <c r="M8" s="4">
        <v>167.89</v>
      </c>
      <c r="N8" s="4" t="s">
        <v>58</v>
      </c>
      <c r="O8" s="4" t="s">
        <v>32</v>
      </c>
      <c r="P8" s="4" t="s">
        <v>33</v>
      </c>
      <c r="Q8" s="4">
        <v>0</v>
      </c>
      <c r="R8" s="7">
        <v>44767</v>
      </c>
      <c r="S8" s="6">
        <v>44771</v>
      </c>
      <c r="T8" s="4" t="s">
        <v>34</v>
      </c>
      <c r="U8" s="4">
        <v>167.89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29</v>
      </c>
      <c r="F9" s="6">
        <v>44767</v>
      </c>
      <c r="G9" s="6">
        <v>44768</v>
      </c>
      <c r="H9" s="4">
        <v>1</v>
      </c>
      <c r="I9" s="4">
        <v>1</v>
      </c>
      <c r="J9" s="4">
        <v>1</v>
      </c>
      <c r="K9" s="4" t="s">
        <v>30</v>
      </c>
      <c r="L9" s="4">
        <v>176.13</v>
      </c>
      <c r="M9" s="4">
        <v>176.13</v>
      </c>
      <c r="N9" s="4" t="s">
        <v>61</v>
      </c>
      <c r="O9" s="4" t="s">
        <v>32</v>
      </c>
      <c r="P9" s="4" t="s">
        <v>33</v>
      </c>
      <c r="Q9" s="4">
        <v>0</v>
      </c>
      <c r="R9" s="7">
        <v>44767</v>
      </c>
      <c r="S9" s="6">
        <v>44771</v>
      </c>
      <c r="T9" s="4" t="s">
        <v>34</v>
      </c>
      <c r="U9" s="4">
        <v>176.13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44767</v>
      </c>
      <c r="G10" s="6">
        <v>44768</v>
      </c>
      <c r="H10" s="4">
        <v>1</v>
      </c>
      <c r="I10" s="4">
        <v>1</v>
      </c>
      <c r="J10" s="4">
        <v>1</v>
      </c>
      <c r="K10" s="4" t="s">
        <v>30</v>
      </c>
      <c r="L10" s="4">
        <v>167.89</v>
      </c>
      <c r="M10" s="4">
        <v>167.89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44767</v>
      </c>
      <c r="S10" s="6">
        <v>44771</v>
      </c>
      <c r="T10" s="4" t="s">
        <v>34</v>
      </c>
      <c r="U10" s="4">
        <v>167.89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41</v>
      </c>
      <c r="E11" s="4" t="s">
        <v>42</v>
      </c>
      <c r="F11" s="6">
        <v>44767</v>
      </c>
      <c r="G11" s="6">
        <v>44768</v>
      </c>
      <c r="H11" s="4">
        <v>2</v>
      </c>
      <c r="I11" s="4">
        <v>1</v>
      </c>
      <c r="J11" s="4">
        <v>2</v>
      </c>
      <c r="K11" s="4" t="s">
        <v>30</v>
      </c>
      <c r="L11" s="4">
        <v>657.14</v>
      </c>
      <c r="M11" s="4">
        <v>657.14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44767</v>
      </c>
      <c r="S11" s="6">
        <v>44771</v>
      </c>
      <c r="T11" s="4" t="s">
        <v>34</v>
      </c>
      <c r="U11" s="4">
        <v>657.14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41</v>
      </c>
      <c r="E12" s="4" t="s">
        <v>69</v>
      </c>
      <c r="F12" s="6">
        <v>44767</v>
      </c>
      <c r="G12" s="6">
        <v>44768</v>
      </c>
      <c r="H12" s="4">
        <v>1</v>
      </c>
      <c r="I12" s="4">
        <v>1</v>
      </c>
      <c r="J12" s="4">
        <v>1</v>
      </c>
      <c r="K12" s="4" t="s">
        <v>30</v>
      </c>
      <c r="L12" s="4">
        <v>260.59</v>
      </c>
      <c r="M12" s="4">
        <v>260.59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44767</v>
      </c>
      <c r="S12" s="6">
        <v>44771</v>
      </c>
      <c r="T12" s="4" t="s">
        <v>34</v>
      </c>
      <c r="U12" s="4">
        <v>260.59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44767</v>
      </c>
      <c r="G13" s="6">
        <v>44768</v>
      </c>
      <c r="H13" s="4">
        <v>1</v>
      </c>
      <c r="I13" s="4">
        <v>1</v>
      </c>
      <c r="J13" s="4">
        <v>1</v>
      </c>
      <c r="K13" s="4" t="s">
        <v>30</v>
      </c>
      <c r="L13" s="4">
        <v>200.94</v>
      </c>
      <c r="M13" s="4">
        <v>200.94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44767</v>
      </c>
      <c r="S13" s="6">
        <v>44771</v>
      </c>
      <c r="T13" s="4" t="s">
        <v>34</v>
      </c>
      <c r="U13" s="4">
        <v>200.94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68</v>
      </c>
      <c r="B14" s="4" t="s">
        <v>26</v>
      </c>
      <c r="C14" s="4" t="s">
        <v>75</v>
      </c>
      <c r="D14" s="4" t="s">
        <v>41</v>
      </c>
      <c r="E14" s="4" t="s">
        <v>69</v>
      </c>
      <c r="F14" s="6">
        <v>44767</v>
      </c>
      <c r="G14" s="6">
        <v>44768</v>
      </c>
      <c r="H14" s="4">
        <v>1</v>
      </c>
      <c r="I14" s="4">
        <v>1</v>
      </c>
      <c r="J14" s="4">
        <v>1</v>
      </c>
      <c r="K14" s="4" t="s">
        <v>30</v>
      </c>
      <c r="L14" s="4">
        <v>-260.59</v>
      </c>
      <c r="M14" s="4">
        <v>-260.59</v>
      </c>
      <c r="N14" s="4" t="s">
        <v>70</v>
      </c>
      <c r="O14" s="4" t="s">
        <v>32</v>
      </c>
      <c r="P14" s="4" t="s">
        <v>33</v>
      </c>
      <c r="Q14" s="4">
        <v>0</v>
      </c>
      <c r="R14" s="7">
        <v>44767</v>
      </c>
      <c r="S14" s="6">
        <v>44771</v>
      </c>
      <c r="T14" s="4" t="s">
        <v>34</v>
      </c>
      <c r="U14" s="4">
        <v>-260.59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78</v>
      </c>
      <c r="F15" s="6">
        <v>44767</v>
      </c>
      <c r="G15" s="6">
        <v>44768</v>
      </c>
      <c r="H15" s="4">
        <v>1</v>
      </c>
      <c r="I15" s="4">
        <v>1</v>
      </c>
      <c r="J15" s="4">
        <v>1</v>
      </c>
      <c r="K15" s="4" t="s">
        <v>30</v>
      </c>
      <c r="L15" s="4">
        <v>387.64</v>
      </c>
      <c r="M15" s="4">
        <v>387.64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44767</v>
      </c>
      <c r="S15" s="6">
        <v>44771</v>
      </c>
      <c r="T15" s="4" t="s">
        <v>34</v>
      </c>
      <c r="U15" s="4">
        <v>387.64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77</v>
      </c>
      <c r="E16" s="4" t="s">
        <v>81</v>
      </c>
      <c r="F16" s="6">
        <v>44767</v>
      </c>
      <c r="G16" s="6">
        <v>44768</v>
      </c>
      <c r="H16" s="4">
        <v>1</v>
      </c>
      <c r="I16" s="4">
        <v>1</v>
      </c>
      <c r="J16" s="4">
        <v>1</v>
      </c>
      <c r="K16" s="4" t="s">
        <v>30</v>
      </c>
      <c r="L16" s="4">
        <v>447.13</v>
      </c>
      <c r="M16" s="4">
        <v>447.13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44767</v>
      </c>
      <c r="S16" s="6">
        <v>44771</v>
      </c>
      <c r="T16" s="4" t="s">
        <v>34</v>
      </c>
      <c r="U16" s="4">
        <v>447.13</v>
      </c>
      <c r="V16" s="4">
        <v>0</v>
      </c>
      <c r="W16" s="4">
        <v>0</v>
      </c>
      <c r="X16" s="4" t="s">
        <v>35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18485218922</v>
      </c>
      <c r="B2" s="6">
        <v>44767</v>
      </c>
      <c r="C2" s="6">
        <v>44768</v>
      </c>
      <c r="D2" s="4">
        <v>227.63</v>
      </c>
      <c r="E2" s="4" t="str">
        <f>VLOOKUP(A2,HOP!A:L,12,0)</f>
        <v>227.63</v>
      </c>
      <c r="F2" s="4" t="str">
        <f>VLOOKUP(A2,HOP!A:C,3,0)</f>
        <v>2630007</v>
      </c>
      <c r="G2" s="4">
        <f>D2-E2</f>
        <v>0</v>
      </c>
      <c r="H2" s="4" t="str">
        <f>$H$1&amp;F2</f>
        <v>，2630007</v>
      </c>
      <c r="I2" s="4" t="str">
        <f>VLOOKUP(A2,HOP!A:U,21,0)</f>
        <v>直连</v>
      </c>
    </row>
    <row r="3" s="4" customFormat="1" spans="1:9">
      <c r="A3" s="5">
        <v>18489219837</v>
      </c>
      <c r="B3" s="6">
        <v>44767</v>
      </c>
      <c r="C3" s="6">
        <v>44768</v>
      </c>
      <c r="D3" s="4">
        <v>218.36</v>
      </c>
      <c r="E3" s="4" t="str">
        <f>VLOOKUP(A3,HOP!A:L,12,0)</f>
        <v>218.36</v>
      </c>
      <c r="F3" s="4" t="str">
        <f>VLOOKUP(A3,HOP!A:C,3,0)</f>
        <v>2630630</v>
      </c>
      <c r="G3" s="4">
        <f t="shared" ref="G3:G15" si="0">D3-E3</f>
        <v>0</v>
      </c>
      <c r="H3" s="4" t="str">
        <f t="shared" ref="H3:H15" si="1">$H$1&amp;F3</f>
        <v>，2630630</v>
      </c>
      <c r="I3" s="4" t="str">
        <f>VLOOKUP(A3,HOP!A:U,21,0)</f>
        <v>直连</v>
      </c>
    </row>
    <row r="4" s="4" customFormat="1" spans="1:9">
      <c r="A4" s="5">
        <v>18489462987</v>
      </c>
      <c r="B4" s="6">
        <v>44766</v>
      </c>
      <c r="C4" s="6">
        <v>44768</v>
      </c>
      <c r="D4" s="4">
        <v>657.14</v>
      </c>
      <c r="E4" s="4" t="str">
        <f>VLOOKUP(A4,HOP!A:L,12,0)</f>
        <v>657.14</v>
      </c>
      <c r="F4" s="4" t="str">
        <f>VLOOKUP(A4,HOP!A:C,3,0)</f>
        <v>2630668</v>
      </c>
      <c r="G4" s="4">
        <f t="shared" si="0"/>
        <v>0</v>
      </c>
      <c r="H4" s="4" t="str">
        <f t="shared" si="1"/>
        <v>，2630668</v>
      </c>
      <c r="I4" s="4" t="str">
        <f>VLOOKUP(A4,HOP!A:U,21,0)</f>
        <v>直连</v>
      </c>
    </row>
    <row r="5" s="4" customFormat="1" spans="1:9">
      <c r="A5" s="5">
        <v>18503715108</v>
      </c>
      <c r="B5" s="6">
        <v>44767</v>
      </c>
      <c r="C5" s="6">
        <v>44768</v>
      </c>
      <c r="D5" s="4">
        <v>587.1</v>
      </c>
      <c r="E5" s="4" t="str">
        <f>VLOOKUP(A5,HOP!A:L,12,0)</f>
        <v>587.10</v>
      </c>
      <c r="F5" s="4" t="str">
        <f>VLOOKUP(A5,HOP!A:C,3,0)</f>
        <v>2631885</v>
      </c>
      <c r="G5" s="4">
        <f t="shared" si="0"/>
        <v>0</v>
      </c>
      <c r="H5" s="4" t="str">
        <f t="shared" si="1"/>
        <v>，2631885</v>
      </c>
      <c r="I5" s="4" t="str">
        <f>VLOOKUP(A5,HOP!A:U,21,0)</f>
        <v>直连</v>
      </c>
    </row>
    <row r="6" s="4" customFormat="1" spans="1:9">
      <c r="A6" s="5">
        <v>18504113556</v>
      </c>
      <c r="B6" s="6">
        <v>44767</v>
      </c>
      <c r="C6" s="6">
        <v>44768</v>
      </c>
      <c r="D6" s="4">
        <v>193.64</v>
      </c>
      <c r="E6" s="4" t="str">
        <f>VLOOKUP(A6,HOP!A:L,12,0)</f>
        <v>193.64</v>
      </c>
      <c r="F6" s="4" t="str">
        <f>VLOOKUP(A6,HOP!A:C,3,0)</f>
        <v>2631957</v>
      </c>
      <c r="G6" s="4">
        <f t="shared" si="0"/>
        <v>0</v>
      </c>
      <c r="H6" s="4" t="str">
        <f t="shared" si="1"/>
        <v>，2631957</v>
      </c>
      <c r="I6" s="4" t="str">
        <f>VLOOKUP(A6,HOP!A:U,21,0)</f>
        <v>直连</v>
      </c>
    </row>
    <row r="7" s="4" customFormat="1" spans="1:9">
      <c r="A7" s="5">
        <v>18504439503</v>
      </c>
      <c r="B7" s="6">
        <v>44767</v>
      </c>
      <c r="C7" s="6">
        <v>44768</v>
      </c>
      <c r="D7" s="4">
        <v>269.86</v>
      </c>
      <c r="E7" s="4" t="str">
        <f>VLOOKUP(A7,HOP!A:L,12,0)</f>
        <v>269.86</v>
      </c>
      <c r="F7" s="4" t="str">
        <f>VLOOKUP(A7,HOP!A:C,3,0)</f>
        <v>2632016</v>
      </c>
      <c r="G7" s="4">
        <f t="shared" si="0"/>
        <v>0</v>
      </c>
      <c r="H7" s="4" t="str">
        <f t="shared" si="1"/>
        <v>，2632016</v>
      </c>
      <c r="I7" s="4" t="str">
        <f>VLOOKUP(A7,HOP!A:U,21,0)</f>
        <v>直连</v>
      </c>
    </row>
    <row r="8" s="4" customFormat="1" spans="1:9">
      <c r="A8" s="5">
        <v>18504569725</v>
      </c>
      <c r="B8" s="6">
        <v>44767</v>
      </c>
      <c r="C8" s="6">
        <v>44768</v>
      </c>
      <c r="D8" s="4">
        <v>167.89</v>
      </c>
      <c r="E8" s="4" t="str">
        <f>VLOOKUP(A8,HOP!A:L,12,0)</f>
        <v>167.89</v>
      </c>
      <c r="F8" s="4" t="str">
        <f>VLOOKUP(A8,HOP!A:C,3,0)</f>
        <v>2632036</v>
      </c>
      <c r="G8" s="4">
        <f t="shared" si="0"/>
        <v>0</v>
      </c>
      <c r="H8" s="4" t="str">
        <f t="shared" si="1"/>
        <v>，2632036</v>
      </c>
      <c r="I8" s="4" t="str">
        <f>VLOOKUP(A8,HOP!A:U,21,0)</f>
        <v>直连</v>
      </c>
    </row>
    <row r="9" s="4" customFormat="1" spans="1:9">
      <c r="A9" s="5">
        <v>18504912532</v>
      </c>
      <c r="B9" s="6">
        <v>44767</v>
      </c>
      <c r="C9" s="6">
        <v>44768</v>
      </c>
      <c r="D9" s="4">
        <v>176.13</v>
      </c>
      <c r="E9" s="4" t="str">
        <f>VLOOKUP(A9,HOP!A:L,12,0)</f>
        <v>176.13</v>
      </c>
      <c r="F9" s="4" t="str">
        <f>VLOOKUP(A9,HOP!A:C,3,0)</f>
        <v>2632074</v>
      </c>
      <c r="G9" s="4">
        <f t="shared" si="0"/>
        <v>0</v>
      </c>
      <c r="H9" s="4" t="str">
        <f t="shared" si="1"/>
        <v>，2632074</v>
      </c>
      <c r="I9" s="4" t="str">
        <f>VLOOKUP(A9,HOP!A:U,21,0)</f>
        <v>直连</v>
      </c>
    </row>
    <row r="10" s="4" customFormat="1" spans="1:9">
      <c r="A10" s="5">
        <v>18505100935</v>
      </c>
      <c r="B10" s="6">
        <v>44767</v>
      </c>
      <c r="C10" s="6">
        <v>44768</v>
      </c>
      <c r="D10" s="4">
        <v>167.89</v>
      </c>
      <c r="E10" s="4" t="str">
        <f>VLOOKUP(A10,HOP!A:L,12,0)</f>
        <v>167.89</v>
      </c>
      <c r="F10" s="4" t="str">
        <f>VLOOKUP(A10,HOP!A:C,3,0)</f>
        <v>2632098</v>
      </c>
      <c r="G10" s="4">
        <f t="shared" si="0"/>
        <v>0</v>
      </c>
      <c r="H10" s="4" t="str">
        <f t="shared" si="1"/>
        <v>，2632098</v>
      </c>
      <c r="I10" s="4" t="str">
        <f>VLOOKUP(A10,HOP!A:U,21,0)</f>
        <v>直连</v>
      </c>
    </row>
    <row r="11" s="4" customFormat="1" spans="1:9">
      <c r="A11" s="5">
        <v>18505921551</v>
      </c>
      <c r="B11" s="6">
        <v>44767</v>
      </c>
      <c r="C11" s="6">
        <v>44768</v>
      </c>
      <c r="D11" s="4">
        <v>657.14</v>
      </c>
      <c r="E11" s="4" t="str">
        <f>VLOOKUP(A11,HOP!A:L,12,0)</f>
        <v>657.14</v>
      </c>
      <c r="F11" s="4" t="str">
        <f>VLOOKUP(A11,HOP!A:C,3,0)</f>
        <v>2632219</v>
      </c>
      <c r="G11" s="4">
        <f t="shared" si="0"/>
        <v>0</v>
      </c>
      <c r="H11" s="4" t="str">
        <f t="shared" si="1"/>
        <v>，2632219</v>
      </c>
      <c r="I11" s="4" t="str">
        <f>VLOOKUP(A11,HOP!A:U,21,0)</f>
        <v>直连</v>
      </c>
    </row>
    <row r="12" s="4" customFormat="1" hidden="1" spans="1:9">
      <c r="A12" s="5">
        <v>18506304738</v>
      </c>
      <c r="B12" s="6">
        <v>44767</v>
      </c>
      <c r="C12" s="6">
        <v>44768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18506673697</v>
      </c>
      <c r="B13" s="6">
        <v>44767</v>
      </c>
      <c r="C13" s="6">
        <v>44768</v>
      </c>
      <c r="D13" s="4">
        <v>200.94</v>
      </c>
      <c r="E13" s="4" t="str">
        <f>VLOOKUP(A13,HOP!A:L,12,0)</f>
        <v>200.94</v>
      </c>
      <c r="F13" s="4" t="str">
        <f>VLOOKUP(A13,HOP!A:C,3,0)</f>
        <v>2632363</v>
      </c>
      <c r="G13" s="4">
        <f t="shared" si="0"/>
        <v>0</v>
      </c>
      <c r="H13" s="4" t="str">
        <f t="shared" si="1"/>
        <v>，2632363</v>
      </c>
      <c r="I13" s="4" t="str">
        <f>VLOOKUP(A13,HOP!A:U,21,0)</f>
        <v>直连</v>
      </c>
    </row>
    <row r="14" s="4" customFormat="1" spans="1:9">
      <c r="A14" s="5">
        <v>18511639982</v>
      </c>
      <c r="B14" s="6">
        <v>44767</v>
      </c>
      <c r="C14" s="6">
        <v>44768</v>
      </c>
      <c r="D14" s="4">
        <v>387.64</v>
      </c>
      <c r="E14" s="4" t="str">
        <f>VLOOKUP(A14,HOP!A:L,12,0)</f>
        <v>387.64</v>
      </c>
      <c r="F14" s="4" t="str">
        <f>VLOOKUP(A14,HOP!A:C,3,0)</f>
        <v>2632617</v>
      </c>
      <c r="G14" s="4">
        <f t="shared" si="0"/>
        <v>0</v>
      </c>
      <c r="H14" s="4" t="str">
        <f t="shared" si="1"/>
        <v>，2632617</v>
      </c>
      <c r="I14" s="4" t="str">
        <f>VLOOKUP(A14,HOP!A:U,21,0)</f>
        <v>直连</v>
      </c>
    </row>
    <row r="15" s="4" customFormat="1" spans="1:9">
      <c r="A15" s="5">
        <v>18512577904</v>
      </c>
      <c r="B15" s="6">
        <v>44767</v>
      </c>
      <c r="C15" s="6">
        <v>44768</v>
      </c>
      <c r="D15" s="4">
        <v>447.13</v>
      </c>
      <c r="E15" s="4" t="str">
        <f>VLOOKUP(A15,HOP!A:L,12,0)</f>
        <v>447.13</v>
      </c>
      <c r="F15" s="4" t="str">
        <f>VLOOKUP(A15,HOP!A:C,3,0)</f>
        <v>2632691</v>
      </c>
      <c r="G15" s="4">
        <f t="shared" si="0"/>
        <v>0</v>
      </c>
      <c r="H15" s="4" t="str">
        <f t="shared" si="1"/>
        <v>，2632691</v>
      </c>
      <c r="I15" s="4" t="str">
        <f>VLOOKUP(A15,HOP!A:U,21,0)</f>
        <v>直连</v>
      </c>
    </row>
    <row r="17" spans="4:4">
      <c r="D17" s="4">
        <f>SUM(D2:D16)</f>
        <v>4358.49</v>
      </c>
    </row>
    <row r="21" spans="1:1">
      <c r="A21" s="4" t="s">
        <v>84</v>
      </c>
    </row>
    <row r="22" spans="1:1">
      <c r="A22" s="4" t="s">
        <v>85</v>
      </c>
    </row>
    <row r="23" spans="1:1">
      <c r="A23" s="4" t="s">
        <v>86</v>
      </c>
    </row>
  </sheetData>
  <autoFilter ref="A1:XFD23">
    <filterColumn colId="3">
      <filters blank="1">
        <filter val="587.1"/>
        <filter val="176.13"/>
        <filter val="227.63"/>
        <filter val="447.13"/>
        <filter val="193.64"/>
        <filter val="200.94"/>
        <filter val="387.64"/>
        <filter val="657.14"/>
        <filter val="218.36"/>
        <filter val="269.86"/>
        <filter val="167.89"/>
        <filter val="4358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</row>
    <row r="2" s="1" customFormat="1" spans="1:21">
      <c r="A2" s="3">
        <v>18512577904</v>
      </c>
      <c r="B2" s="1" t="s">
        <v>105</v>
      </c>
      <c r="C2" s="1" t="s">
        <v>106</v>
      </c>
      <c r="D2" s="1" t="s">
        <v>107</v>
      </c>
      <c r="E2" s="1" t="s">
        <v>82</v>
      </c>
      <c r="F2" s="1" t="s">
        <v>105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</row>
    <row r="3" s="1" customFormat="1" spans="1:21">
      <c r="A3" s="3">
        <v>18511639982</v>
      </c>
      <c r="B3" s="1" t="s">
        <v>105</v>
      </c>
      <c r="C3" s="1" t="s">
        <v>120</v>
      </c>
      <c r="D3" s="1" t="s">
        <v>107</v>
      </c>
      <c r="E3" s="1" t="s">
        <v>79</v>
      </c>
      <c r="F3" s="1" t="s">
        <v>105</v>
      </c>
      <c r="G3" s="1" t="s">
        <v>108</v>
      </c>
      <c r="H3" s="1" t="s">
        <v>109</v>
      </c>
      <c r="I3" s="1" t="s">
        <v>121</v>
      </c>
      <c r="J3" s="1" t="s">
        <v>111</v>
      </c>
      <c r="K3" s="1" t="s">
        <v>121</v>
      </c>
      <c r="L3" s="1" t="s">
        <v>121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122</v>
      </c>
      <c r="S3" s="1" t="s">
        <v>117</v>
      </c>
      <c r="T3" s="1" t="s">
        <v>118</v>
      </c>
      <c r="U3" s="1" t="s">
        <v>119</v>
      </c>
    </row>
    <row r="4" s="1" customFormat="1" spans="1:21">
      <c r="A4" s="3">
        <v>18506673697</v>
      </c>
      <c r="B4" s="1" t="s">
        <v>105</v>
      </c>
      <c r="C4" s="1" t="s">
        <v>123</v>
      </c>
      <c r="D4" s="1" t="s">
        <v>124</v>
      </c>
      <c r="E4" s="1" t="s">
        <v>74</v>
      </c>
      <c r="F4" s="1" t="s">
        <v>105</v>
      </c>
      <c r="G4" s="1" t="s">
        <v>108</v>
      </c>
      <c r="H4" s="1" t="s">
        <v>109</v>
      </c>
      <c r="I4" s="1" t="s">
        <v>125</v>
      </c>
      <c r="J4" s="1" t="s">
        <v>111</v>
      </c>
      <c r="K4" s="1" t="s">
        <v>125</v>
      </c>
      <c r="L4" s="1" t="s">
        <v>125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126</v>
      </c>
      <c r="S4" s="1" t="s">
        <v>117</v>
      </c>
      <c r="T4" s="1" t="s">
        <v>118</v>
      </c>
      <c r="U4" s="1" t="s">
        <v>119</v>
      </c>
    </row>
    <row r="5" s="1" customFormat="1" spans="1:21">
      <c r="A5" s="3">
        <v>18505921551</v>
      </c>
      <c r="B5" s="1" t="s">
        <v>105</v>
      </c>
      <c r="C5" s="1" t="s">
        <v>127</v>
      </c>
      <c r="D5" s="1" t="s">
        <v>128</v>
      </c>
      <c r="E5" s="1" t="s">
        <v>67</v>
      </c>
      <c r="F5" s="1" t="s">
        <v>105</v>
      </c>
      <c r="G5" s="1" t="s">
        <v>108</v>
      </c>
      <c r="H5" s="1" t="s">
        <v>109</v>
      </c>
      <c r="I5" s="1" t="s">
        <v>129</v>
      </c>
      <c r="J5" s="1" t="s">
        <v>111</v>
      </c>
      <c r="K5" s="1" t="s">
        <v>129</v>
      </c>
      <c r="L5" s="1" t="s">
        <v>129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130</v>
      </c>
      <c r="S5" s="1" t="s">
        <v>117</v>
      </c>
      <c r="T5" s="1" t="s">
        <v>118</v>
      </c>
      <c r="U5" s="1" t="s">
        <v>119</v>
      </c>
    </row>
    <row r="6" s="1" customFormat="1" spans="1:21">
      <c r="A6" s="3">
        <v>18505100935</v>
      </c>
      <c r="B6" s="1" t="s">
        <v>105</v>
      </c>
      <c r="C6" s="1" t="s">
        <v>131</v>
      </c>
      <c r="D6" s="1" t="s">
        <v>132</v>
      </c>
      <c r="E6" s="1" t="s">
        <v>65</v>
      </c>
      <c r="F6" s="1" t="s">
        <v>105</v>
      </c>
      <c r="G6" s="1" t="s">
        <v>108</v>
      </c>
      <c r="H6" s="1" t="s">
        <v>109</v>
      </c>
      <c r="I6" s="1" t="s">
        <v>133</v>
      </c>
      <c r="J6" s="1" t="s">
        <v>111</v>
      </c>
      <c r="K6" s="1" t="s">
        <v>133</v>
      </c>
      <c r="L6" s="1" t="s">
        <v>133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134</v>
      </c>
      <c r="S6" s="1" t="s">
        <v>117</v>
      </c>
      <c r="T6" s="1" t="s">
        <v>118</v>
      </c>
      <c r="U6" s="1" t="s">
        <v>119</v>
      </c>
    </row>
    <row r="7" s="1" customFormat="1" spans="1:21">
      <c r="A7" s="3">
        <v>18504912532</v>
      </c>
      <c r="B7" s="1" t="s">
        <v>105</v>
      </c>
      <c r="C7" s="1" t="s">
        <v>135</v>
      </c>
      <c r="D7" s="1" t="s">
        <v>136</v>
      </c>
      <c r="E7" s="1" t="s">
        <v>61</v>
      </c>
      <c r="F7" s="1" t="s">
        <v>105</v>
      </c>
      <c r="G7" s="1" t="s">
        <v>108</v>
      </c>
      <c r="H7" s="1" t="s">
        <v>109</v>
      </c>
      <c r="I7" s="1" t="s">
        <v>137</v>
      </c>
      <c r="J7" s="1" t="s">
        <v>111</v>
      </c>
      <c r="K7" s="1" t="s">
        <v>137</v>
      </c>
      <c r="L7" s="1" t="s">
        <v>137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138</v>
      </c>
      <c r="S7" s="1" t="s">
        <v>117</v>
      </c>
      <c r="T7" s="1" t="s">
        <v>118</v>
      </c>
      <c r="U7" s="1" t="s">
        <v>119</v>
      </c>
    </row>
    <row r="8" s="1" customFormat="1" spans="1:21">
      <c r="A8" s="3">
        <v>18504569725</v>
      </c>
      <c r="B8" s="1" t="s">
        <v>105</v>
      </c>
      <c r="C8" s="1" t="s">
        <v>139</v>
      </c>
      <c r="D8" s="1" t="s">
        <v>140</v>
      </c>
      <c r="E8" s="1" t="s">
        <v>58</v>
      </c>
      <c r="F8" s="1" t="s">
        <v>105</v>
      </c>
      <c r="G8" s="1" t="s">
        <v>108</v>
      </c>
      <c r="H8" s="1" t="s">
        <v>109</v>
      </c>
      <c r="I8" s="1" t="s">
        <v>133</v>
      </c>
      <c r="J8" s="1" t="s">
        <v>111</v>
      </c>
      <c r="K8" s="1" t="s">
        <v>133</v>
      </c>
      <c r="L8" s="1" t="s">
        <v>133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141</v>
      </c>
      <c r="S8" s="1" t="s">
        <v>117</v>
      </c>
      <c r="T8" s="1" t="s">
        <v>118</v>
      </c>
      <c r="U8" s="1" t="s">
        <v>119</v>
      </c>
    </row>
    <row r="9" s="1" customFormat="1" spans="1:21">
      <c r="A9" s="3">
        <v>18504439503</v>
      </c>
      <c r="B9" s="1" t="s">
        <v>105</v>
      </c>
      <c r="C9" s="1" t="s">
        <v>142</v>
      </c>
      <c r="D9" s="1" t="s">
        <v>143</v>
      </c>
      <c r="E9" s="1" t="s">
        <v>54</v>
      </c>
      <c r="F9" s="1" t="s">
        <v>105</v>
      </c>
      <c r="G9" s="1" t="s">
        <v>108</v>
      </c>
      <c r="H9" s="1" t="s">
        <v>109</v>
      </c>
      <c r="I9" s="1" t="s">
        <v>144</v>
      </c>
      <c r="J9" s="1" t="s">
        <v>111</v>
      </c>
      <c r="K9" s="1" t="s">
        <v>144</v>
      </c>
      <c r="L9" s="1" t="s">
        <v>144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145</v>
      </c>
      <c r="S9" s="1" t="s">
        <v>117</v>
      </c>
      <c r="T9" s="1" t="s">
        <v>118</v>
      </c>
      <c r="U9" s="1" t="s">
        <v>119</v>
      </c>
    </row>
    <row r="10" s="1" customFormat="1" spans="1:21">
      <c r="A10" s="3">
        <v>18504113556</v>
      </c>
      <c r="B10" s="1" t="s">
        <v>105</v>
      </c>
      <c r="C10" s="1" t="s">
        <v>146</v>
      </c>
      <c r="D10" s="1" t="s">
        <v>147</v>
      </c>
      <c r="E10" s="1" t="s">
        <v>50</v>
      </c>
      <c r="F10" s="1" t="s">
        <v>105</v>
      </c>
      <c r="G10" s="1" t="s">
        <v>108</v>
      </c>
      <c r="H10" s="1" t="s">
        <v>109</v>
      </c>
      <c r="I10" s="1" t="s">
        <v>148</v>
      </c>
      <c r="J10" s="1" t="s">
        <v>111</v>
      </c>
      <c r="K10" s="1" t="s">
        <v>148</v>
      </c>
      <c r="L10" s="1" t="s">
        <v>148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115</v>
      </c>
      <c r="R10" s="1" t="s">
        <v>149</v>
      </c>
      <c r="S10" s="1" t="s">
        <v>117</v>
      </c>
      <c r="T10" s="1" t="s">
        <v>118</v>
      </c>
      <c r="U10" s="1" t="s">
        <v>119</v>
      </c>
    </row>
    <row r="11" s="1" customFormat="1" spans="1:21">
      <c r="A11" s="3">
        <v>18503715108</v>
      </c>
      <c r="B11" s="1" t="s">
        <v>105</v>
      </c>
      <c r="C11" s="1" t="s">
        <v>150</v>
      </c>
      <c r="D11" s="1" t="s">
        <v>151</v>
      </c>
      <c r="E11" s="1" t="s">
        <v>46</v>
      </c>
      <c r="F11" s="1" t="s">
        <v>105</v>
      </c>
      <c r="G11" s="1" t="s">
        <v>108</v>
      </c>
      <c r="H11" s="1" t="s">
        <v>109</v>
      </c>
      <c r="I11" s="1" t="s">
        <v>152</v>
      </c>
      <c r="J11" s="1" t="s">
        <v>111</v>
      </c>
      <c r="K11" s="1" t="s">
        <v>152</v>
      </c>
      <c r="L11" s="1" t="s">
        <v>152</v>
      </c>
      <c r="M11" s="1" t="s">
        <v>112</v>
      </c>
      <c r="N11" s="1" t="s">
        <v>112</v>
      </c>
      <c r="O11" s="1" t="s">
        <v>113</v>
      </c>
      <c r="P11" s="1" t="s">
        <v>114</v>
      </c>
      <c r="Q11" s="1" t="s">
        <v>115</v>
      </c>
      <c r="R11" s="1" t="s">
        <v>153</v>
      </c>
      <c r="S11" s="1" t="s">
        <v>117</v>
      </c>
      <c r="T11" s="1" t="s">
        <v>118</v>
      </c>
      <c r="U11" s="1" t="s">
        <v>119</v>
      </c>
    </row>
    <row r="12" s="1" customFormat="1" spans="1:21">
      <c r="A12" s="3">
        <v>18489462987</v>
      </c>
      <c r="B12" s="1" t="s">
        <v>154</v>
      </c>
      <c r="C12" s="1" t="s">
        <v>155</v>
      </c>
      <c r="D12" s="1" t="s">
        <v>128</v>
      </c>
      <c r="E12" s="1" t="s">
        <v>43</v>
      </c>
      <c r="F12" s="1" t="s">
        <v>154</v>
      </c>
      <c r="G12" s="1" t="s">
        <v>108</v>
      </c>
      <c r="H12" s="1" t="s">
        <v>109</v>
      </c>
      <c r="I12" s="1" t="s">
        <v>129</v>
      </c>
      <c r="J12" s="1" t="s">
        <v>111</v>
      </c>
      <c r="K12" s="1" t="s">
        <v>129</v>
      </c>
      <c r="L12" s="1" t="s">
        <v>129</v>
      </c>
      <c r="M12" s="1" t="s">
        <v>112</v>
      </c>
      <c r="N12" s="1" t="s">
        <v>112</v>
      </c>
      <c r="O12" s="1" t="s">
        <v>113</v>
      </c>
      <c r="P12" s="1" t="s">
        <v>114</v>
      </c>
      <c r="Q12" s="1" t="s">
        <v>115</v>
      </c>
      <c r="R12" s="1" t="s">
        <v>156</v>
      </c>
      <c r="S12" s="1" t="s">
        <v>117</v>
      </c>
      <c r="T12" s="1" t="s">
        <v>118</v>
      </c>
      <c r="U12" s="1" t="s">
        <v>119</v>
      </c>
    </row>
    <row r="13" s="1" customFormat="1" spans="1:21">
      <c r="A13" s="3">
        <v>18489219837</v>
      </c>
      <c r="B13" s="1" t="s">
        <v>157</v>
      </c>
      <c r="C13" s="1" t="s">
        <v>158</v>
      </c>
      <c r="D13" s="1" t="s">
        <v>159</v>
      </c>
      <c r="E13" s="1" t="s">
        <v>39</v>
      </c>
      <c r="F13" s="1" t="s">
        <v>105</v>
      </c>
      <c r="G13" s="1" t="s">
        <v>108</v>
      </c>
      <c r="H13" s="1" t="s">
        <v>109</v>
      </c>
      <c r="I13" s="1" t="s">
        <v>160</v>
      </c>
      <c r="J13" s="1" t="s">
        <v>111</v>
      </c>
      <c r="K13" s="1" t="s">
        <v>160</v>
      </c>
      <c r="L13" s="1" t="s">
        <v>160</v>
      </c>
      <c r="M13" s="1" t="s">
        <v>112</v>
      </c>
      <c r="N13" s="1" t="s">
        <v>112</v>
      </c>
      <c r="O13" s="1" t="s">
        <v>113</v>
      </c>
      <c r="P13" s="1" t="s">
        <v>114</v>
      </c>
      <c r="Q13" s="1" t="s">
        <v>115</v>
      </c>
      <c r="R13" s="1" t="s">
        <v>161</v>
      </c>
      <c r="S13" s="1" t="s">
        <v>117</v>
      </c>
      <c r="T13" s="1" t="s">
        <v>118</v>
      </c>
      <c r="U13" s="1" t="s">
        <v>119</v>
      </c>
    </row>
    <row r="14" s="1" customFormat="1" spans="1:21">
      <c r="A14" s="3">
        <v>18485218922</v>
      </c>
      <c r="B14" s="1" t="s">
        <v>157</v>
      </c>
      <c r="C14" s="1" t="s">
        <v>162</v>
      </c>
      <c r="D14" s="1" t="s">
        <v>163</v>
      </c>
      <c r="E14" s="1" t="s">
        <v>31</v>
      </c>
      <c r="F14" s="1" t="s">
        <v>105</v>
      </c>
      <c r="G14" s="1" t="s">
        <v>108</v>
      </c>
      <c r="H14" s="1" t="s">
        <v>109</v>
      </c>
      <c r="I14" s="1" t="s">
        <v>164</v>
      </c>
      <c r="J14" s="1" t="s">
        <v>111</v>
      </c>
      <c r="K14" s="1" t="s">
        <v>164</v>
      </c>
      <c r="L14" s="1" t="s">
        <v>164</v>
      </c>
      <c r="M14" s="1" t="s">
        <v>112</v>
      </c>
      <c r="N14" s="1" t="s">
        <v>112</v>
      </c>
      <c r="O14" s="1" t="s">
        <v>113</v>
      </c>
      <c r="P14" s="1" t="s">
        <v>114</v>
      </c>
      <c r="Q14" s="1" t="s">
        <v>115</v>
      </c>
      <c r="R14" s="1" t="s">
        <v>165</v>
      </c>
      <c r="S14" s="1" t="s">
        <v>117</v>
      </c>
      <c r="T14" s="1" t="s">
        <v>118</v>
      </c>
      <c r="U14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2022-07-29T02:16:59Z</dcterms:created>
  <dcterms:modified xsi:type="dcterms:W3CDTF">2022-07-29T02:21:26Z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A12FF6B71DFC42989FEF9EB9C8DE3786</vt:lpwstr>
  </property>
  <property fmtid="{D5CDD505-2E9C-101B-9397-08002B2CF9AE}" pid="3" name="KSOProductBuildVer">
    <vt:lpwstr>2052-11.1.0.11875</vt:lpwstr>
  </property>
</Properties>
</file>