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对账!$1:$15</definedName>
  </definedNames>
  <calcPr calcId="144525"/>
</workbook>
</file>

<file path=xl/sharedStrings.xml><?xml version="1.0" encoding="utf-8"?>
<sst xmlns="http://schemas.openxmlformats.org/spreadsheetml/2006/main" count="483" uniqueCount="220">
  <si>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</si>
  <si>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</si>
  <si>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</si>
  <si>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</si>
  <si>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</si>
  <si>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</si>
  <si>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</si>
  <si>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</si>
  <si>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</si>
  <si>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</si>
  <si>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</si>
  <si>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</si>
  <si>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</si>
  <si>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</si>
  <si>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</si>
  <si>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</si>
  <si>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</si>
  <si>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</si>
  <si>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</si>
  <si>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</si>
  <si>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</si>
  <si>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</si>
  <si>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</si>
  <si>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</si>
  <si>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</si>
  <si>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17864010063	</t>
  </si>
  <si>
    <t>Ctrip</t>
  </si>
  <si>
    <t>正常</t>
  </si>
  <si>
    <t>[阿姆斯特丹]阿姆斯特丹中心因特尔酒店(Inntel Hotels Amsterdam Centre)(37200323)</t>
  </si>
  <si>
    <t>城市双床房&lt;不退款&gt;&lt;2人入住&gt;</t>
  </si>
  <si>
    <t>USD</t>
  </si>
  <si>
    <t>LEE/SEUNGGYU,Cha/Yuhyeon</t>
  </si>
  <si>
    <t>CA5326220729USD</t>
  </si>
  <si>
    <t>未提现</t>
  </si>
  <si>
    <t>携程开票</t>
  </si>
  <si>
    <t xml:space="preserve">2529110	</t>
  </si>
  <si>
    <t xml:space="preserve">	</t>
  </si>
  <si>
    <t xml:space="preserve">18129538366	</t>
  </si>
  <si>
    <t>[圣塞瓦斯蒂安]电影 7(Zinema7)(39039760)</t>
  </si>
  <si>
    <t>标准双人房&lt;不退款&gt;&lt;2人入住&gt;</t>
  </si>
  <si>
    <t>RODRIGO OTEGI/LIERNI</t>
  </si>
  <si>
    <t xml:space="preserve">18231278364	</t>
  </si>
  <si>
    <t>[博洛尼亚]桂尔基诺酒店(Hotel Il Guercino)(39055284)</t>
  </si>
  <si>
    <t>双人床房&lt;不退款&gt;&lt;2人入住&gt;</t>
  </si>
  <si>
    <t>Tomaiuolo/Laura,Salvemini/Christine</t>
  </si>
  <si>
    <t xml:space="preserve">152942	</t>
  </si>
  <si>
    <t xml:space="preserve">18435059706	</t>
  </si>
  <si>
    <t>[新加坡]新加坡码头酒店-西海岸(Staycation Approved)(The Quay Hotel West Coast (Staycation Approved))(37220776)</t>
  </si>
  <si>
    <t>豪华双床房&lt;不退款&gt;&lt;2人入住&gt;</t>
  </si>
  <si>
    <t>zhang/dingji</t>
  </si>
  <si>
    <t xml:space="preserve">84724806	</t>
  </si>
  <si>
    <t xml:space="preserve">18454157112	</t>
  </si>
  <si>
    <t>[考纳斯]大都会酒店(Hotel Metropolis)(44792285)</t>
  </si>
  <si>
    <t>双床房&lt;不退款&gt;&lt;2人入住&gt;</t>
  </si>
  <si>
    <t>Tsaika/Vjatseslav</t>
  </si>
  <si>
    <t xml:space="preserve">18480011795	</t>
  </si>
  <si>
    <t>[布拉德福德市]霍林斯大厅酒店及高尔夫与乡村俱乐部(Hollins Hall Hotel, Golf &amp; Country Club)(46918670)</t>
  </si>
  <si>
    <t>标准双床房&lt;不退款&gt;&lt;2人入住&gt;</t>
  </si>
  <si>
    <t>Yaneva/Diliana</t>
  </si>
  <si>
    <t xml:space="preserve">RL29348233	</t>
  </si>
  <si>
    <t xml:space="preserve">18487833038	</t>
  </si>
  <si>
    <t>[里约热内卢]豪华里奥宫殿酒店(Majestic Rio Palace Hotel)(37201550)</t>
  </si>
  <si>
    <t>标准双床房, 2 张单人床&lt;2人入住&gt;&lt;不退款&gt;&lt;早餐&gt;</t>
  </si>
  <si>
    <t>Neves/Priscila de Sousa</t>
  </si>
  <si>
    <t xml:space="preserve">62529589	</t>
  </si>
  <si>
    <t xml:space="preserve">18487862398	</t>
  </si>
  <si>
    <t>[科利奇帕克]亚特兰大机场江山旅馆(Country Inn &amp; Suites by Radisson, Atlanta Airport South, GA)(39613914)</t>
  </si>
  <si>
    <t>客房1张特大床&lt;不退款&gt;&lt;2人入住&gt;</t>
  </si>
  <si>
    <t>Schaffer/Agnes</t>
  </si>
  <si>
    <t xml:space="preserve">报名字	</t>
  </si>
  <si>
    <t xml:space="preserve">18497508389	</t>
  </si>
  <si>
    <t>[乔治市]槟城长荣桂冠酒店 (槟城对抗新冠肺炎认证)(Evergreen Laurel Hotel Penang (PenangFightCovid-19 Certified))(37199115)</t>
  </si>
  <si>
    <t>海景豪华双床房&lt;2人入住&gt;&lt;不退款&gt;</t>
  </si>
  <si>
    <t>Khaliludin/Aminudin,Khaliludin/Aminudin</t>
  </si>
  <si>
    <t xml:space="preserve">2631447	</t>
  </si>
  <si>
    <t xml:space="preserve">18505593782	</t>
  </si>
  <si>
    <t>[加帝夫]加帝夫湾未来旅馆(Future Inn Cardiff Bay)(46901875)</t>
  </si>
  <si>
    <t>客房, 1 张大床和 1 张沙发床&lt;不退款&gt;&lt;2人入住&gt;</t>
  </si>
  <si>
    <t>Hooper/Angela</t>
  </si>
  <si>
    <t xml:space="preserve">2022SE099744	</t>
  </si>
  <si>
    <t xml:space="preserve">18507429836	</t>
  </si>
  <si>
    <t>[柏林]雷迪森柏林亚历山大广场酒店(Park Inn by Radisson Berlin Alexanderplatz)(37205401)</t>
  </si>
  <si>
    <t>标准房&lt;2人入住&gt;&lt;不退款&gt;&lt;早餐&gt;</t>
  </si>
  <si>
    <t>YANG/JEEHYE</t>
  </si>
  <si>
    <t xml:space="preserve">216855	</t>
  </si>
  <si>
    <t xml:space="preserve">18508028538	</t>
  </si>
  <si>
    <t>[哥德堡]阿瓦隆酒店(Avalon Hotel)(44789003)</t>
  </si>
  <si>
    <t>标准房&lt;不退款&gt;&lt;2人入住&gt;</t>
  </si>
  <si>
    <t>Bruce/Linda</t>
  </si>
  <si>
    <t xml:space="preserve">75891SE047254	</t>
  </si>
  <si>
    <t xml:space="preserve">18512373355	</t>
  </si>
  <si>
    <t>[里约热内卢]科帕卡巴纳马尔酒店(Copacabana Mar Hotel)(39589961)</t>
  </si>
  <si>
    <t>双床房&lt;2人入住&gt;&lt;不退款&gt;</t>
  </si>
  <si>
    <t>AVALOS/MONECA</t>
  </si>
  <si>
    <t xml:space="preserve">62592349	</t>
  </si>
  <si>
    <t xml:space="preserve">17896650971	</t>
  </si>
  <si>
    <t>补单</t>
  </si>
  <si>
    <t>[巴黎]巴黎里昂车站美居酒店(Mercure Paris Gare de Lyon TGV)(5931900)</t>
  </si>
  <si>
    <t>高级双人床房&lt;不退款&gt;&lt;2人入住&gt;</t>
  </si>
  <si>
    <t>Ye/David,Tan/Chia Ho</t>
  </si>
  <si>
    <t xml:space="preserve">2539525	</t>
  </si>
  <si>
    <t xml:space="preserve">LJQLFHPV	</t>
  </si>
  <si>
    <t>，</t>
  </si>
  <si>
    <t>本期收回7.26元</t>
  </si>
  <si>
    <t>A220729103230481</t>
  </si>
  <si>
    <t>USD / HKD 当前参考汇率: 7.8497</t>
  </si>
  <si>
    <t>总计： 2006.26 USD/
15748.54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</si>
  <si>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</si>
  <si>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</si>
  <si>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</si>
  <si>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</si>
  <si>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</si>
  <si>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</si>
  <si>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</si>
  <si>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</si>
  <si>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</si>
  <si>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</si>
  <si>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</si>
  <si>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</si>
  <si>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</si>
  <si>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</si>
  <si>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</si>
  <si>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</si>
  <si>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</si>
  <si>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</si>
  <si>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2022-07-25</t>
  </si>
  <si>
    <t>2632678</t>
  </si>
  <si>
    <t>科帕卡巴纳马酒店</t>
  </si>
  <si>
    <t>AVALOS MONECA</t>
  </si>
  <si>
    <t>2022-07-26</t>
  </si>
  <si>
    <t>退房日周结</t>
  </si>
  <si>
    <t>554.93</t>
  </si>
  <si>
    <t>82.00</t>
  </si>
  <si>
    <t>0</t>
  </si>
  <si>
    <t>0.00</t>
  </si>
  <si>
    <t>携程盛景国际直连</t>
  </si>
  <si>
    <t>01.010677</t>
  </si>
  <si>
    <t>2022-07-25 22:18:49</t>
  </si>
  <si>
    <t>否</t>
  </si>
  <si>
    <t>汇智国际旅游发展有限公司</t>
  </si>
  <si>
    <t>直连</t>
  </si>
  <si>
    <t>2632589</t>
  </si>
  <si>
    <t>阿瓦隆酒店</t>
  </si>
  <si>
    <t>Bruce Linda</t>
  </si>
  <si>
    <t>1150.46</t>
  </si>
  <si>
    <t>170.00</t>
  </si>
  <si>
    <t>2022-07-25 21:07:11</t>
  </si>
  <si>
    <t>2632502</t>
  </si>
  <si>
    <t>雷迪森柏林亚历山大广场酒店</t>
  </si>
  <si>
    <t>YANG JEEHYE</t>
  </si>
  <si>
    <t>669.97</t>
  </si>
  <si>
    <t>99.00</t>
  </si>
  <si>
    <t>2022-07-25 19:29:54</t>
  </si>
  <si>
    <t>2632169</t>
  </si>
  <si>
    <t>加帝夫湾未来旅馆</t>
  </si>
  <si>
    <t>Hooper Angela</t>
  </si>
  <si>
    <t>879.76</t>
  </si>
  <si>
    <t>130.00</t>
  </si>
  <si>
    <t>2022-07-25 15:02:47</t>
  </si>
  <si>
    <t>2022-07-24</t>
  </si>
  <si>
    <t>2631447</t>
  </si>
  <si>
    <t>槟城长荣桂冠酒店</t>
  </si>
  <si>
    <t>Khaliludin Aminudin,Khaliludin Aminudin</t>
  </si>
  <si>
    <t>717.34</t>
  </si>
  <si>
    <t>106.00</t>
  </si>
  <si>
    <t>2022-07-24 20:29:19</t>
  </si>
  <si>
    <t>2022-07-23</t>
  </si>
  <si>
    <t>2630420</t>
  </si>
  <si>
    <t>丽笙格鲁吉亚州南亚特兰大机场乡村套房酒店</t>
  </si>
  <si>
    <t>Schaffer Agnes</t>
  </si>
  <si>
    <t>757.95</t>
  </si>
  <si>
    <t>112.00</t>
  </si>
  <si>
    <t>2022-07-23 20:01:58</t>
  </si>
  <si>
    <t>2630415</t>
  </si>
  <si>
    <t>豪华里奥宫殿酒店</t>
  </si>
  <si>
    <t>Neves Priscila de Sousa</t>
  </si>
  <si>
    <t>690.27</t>
  </si>
  <si>
    <t>102.00</t>
  </si>
  <si>
    <t>2022-07-23 19:59:44</t>
  </si>
  <si>
    <t>2629572</t>
  </si>
  <si>
    <t>霍林斯霍尔酒店及乡村俱乐部</t>
  </si>
  <si>
    <t>Yaneva Diliana</t>
  </si>
  <si>
    <t>752.79</t>
  </si>
  <si>
    <t>111.00</t>
  </si>
  <si>
    <t>2022-07-23 00:23:17</t>
  </si>
  <si>
    <t>2022-07-20</t>
  </si>
  <si>
    <t>2627045</t>
  </si>
  <si>
    <t>大都会酒店</t>
  </si>
  <si>
    <t>Tsaika Vjatseslav</t>
  </si>
  <si>
    <t>304.19</t>
  </si>
  <si>
    <t>45.00</t>
  </si>
  <si>
    <t>2022-07-20 14:50:08</t>
  </si>
  <si>
    <t>2022-07-18</t>
  </si>
  <si>
    <t>2625046</t>
  </si>
  <si>
    <t>新加坡码头酒店-西海岸</t>
  </si>
  <si>
    <t>zhang dingji</t>
  </si>
  <si>
    <t>609.56</t>
  </si>
  <si>
    <t>90.00</t>
  </si>
  <si>
    <t>2022-07-18 15:37:32</t>
  </si>
  <si>
    <t>2022-06-28</t>
  </si>
  <si>
    <t>2605815</t>
  </si>
  <si>
    <t>桂尔基诺酒店</t>
  </si>
  <si>
    <t>Tomaiuolo Laura,Salvemini Christine</t>
  </si>
  <si>
    <t>1059.90</t>
  </si>
  <si>
    <t>158.00</t>
  </si>
  <si>
    <t>2022-06-28 23:34:22</t>
  </si>
  <si>
    <t>2022-06-16</t>
  </si>
  <si>
    <t>2592791</t>
  </si>
  <si>
    <t xml:space="preserve">阿斯托里亚7号酒店 </t>
  </si>
  <si>
    <t>RODRIGO OTEGI LIERNI</t>
  </si>
  <si>
    <t>1063.47</t>
  </si>
  <si>
    <t>2022-06-16 13:47:57</t>
  </si>
  <si>
    <t>2022-04-29</t>
  </si>
  <si>
    <t>2529110</t>
  </si>
  <si>
    <t>阿姆斯特丹市中心因特尔酒店</t>
  </si>
  <si>
    <t>LEE SEUNGGYU,Cha Yuhyeon</t>
  </si>
  <si>
    <t>2022-07-22</t>
  </si>
  <si>
    <t>4222.15</t>
  </si>
  <si>
    <t>636.00</t>
  </si>
  <si>
    <t>2022-04-29 13:50:03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</si>
</sst>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5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44764</v>
      </c>
      <c r="G2" s="6">
        <v>44768</v>
      </c>
      <c r="H2" s="4">
        <v>1</v>
      </c>
      <c r="I2" s="4">
        <v>4</v>
      </c>
      <c r="J2" s="4">
        <v>4</v>
      </c>
      <c r="K2" s="4" t="s">
        <v>30</v>
      </c>
      <c r="L2" s="4">
        <v>636</v>
      </c>
      <c r="M2" s="4">
        <v>636</v>
      </c>
      <c r="N2" s="4" t="s">
        <v>31</v>
      </c>
      <c r="O2" s="4" t="s">
        <v>32</v>
      </c>
      <c r="P2" s="4" t="s">
        <v>33</v>
      </c>
      <c r="Q2" s="4">
        <v>0</v>
      </c>
      <c r="R2" s="7">
        <v>44680</v>
      </c>
      <c r="S2" s="6">
        <v>44771</v>
      </c>
      <c r="T2" s="4" t="s">
        <v>34</v>
      </c>
      <c r="U2" s="4">
        <v>636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44767</v>
      </c>
      <c r="G3" s="6">
        <v>44768</v>
      </c>
      <c r="H3" s="4">
        <v>1</v>
      </c>
      <c r="I3" s="4">
        <v>1</v>
      </c>
      <c r="J3" s="4">
        <v>1</v>
      </c>
      <c r="K3" s="4" t="s">
        <v>30</v>
      </c>
      <c r="L3" s="4">
        <v>158</v>
      </c>
      <c r="M3" s="4">
        <v>158</v>
      </c>
      <c r="N3" s="4" t="s">
        <v>40</v>
      </c>
      <c r="O3" s="4" t="s">
        <v>32</v>
      </c>
      <c r="P3" s="4" t="s">
        <v>33</v>
      </c>
      <c r="Q3" s="4">
        <v>0</v>
      </c>
      <c r="R3" s="7">
        <v>44728</v>
      </c>
      <c r="S3" s="6">
        <v>44771</v>
      </c>
      <c r="T3" s="4" t="s">
        <v>34</v>
      </c>
      <c r="U3" s="4">
        <v>158</v>
      </c>
      <c r="V3" s="4">
        <v>0</v>
      </c>
      <c r="W3" s="4">
        <v>0</v>
      </c>
      <c r="X3" s="4" t="s">
        <v>36</v>
      </c>
      <c r="Y3" s="4" t="s">
        <v>36</v>
      </c>
    </row>
    <row r="4" s="4" customFormat="1" spans="1:25">
      <c r="A4" s="4" t="s">
        <v>41</v>
      </c>
      <c r="B4" s="4" t="s">
        <v>26</v>
      </c>
      <c r="C4" s="4" t="s">
        <v>27</v>
      </c>
      <c r="D4" s="4" t="s">
        <v>42</v>
      </c>
      <c r="E4" s="4" t="s">
        <v>43</v>
      </c>
      <c r="F4" s="6">
        <v>44766</v>
      </c>
      <c r="G4" s="6">
        <v>44768</v>
      </c>
      <c r="H4" s="4">
        <v>1</v>
      </c>
      <c r="I4" s="4">
        <v>2</v>
      </c>
      <c r="J4" s="4">
        <v>2</v>
      </c>
      <c r="K4" s="4" t="s">
        <v>30</v>
      </c>
      <c r="L4" s="4">
        <v>158</v>
      </c>
      <c r="M4" s="4">
        <v>158</v>
      </c>
      <c r="N4" s="4" t="s">
        <v>44</v>
      </c>
      <c r="O4" s="4" t="s">
        <v>32</v>
      </c>
      <c r="P4" s="4" t="s">
        <v>33</v>
      </c>
      <c r="Q4" s="4">
        <v>0</v>
      </c>
      <c r="R4" s="7">
        <v>44740</v>
      </c>
      <c r="S4" s="6">
        <v>44771</v>
      </c>
      <c r="T4" s="4" t="s">
        <v>34</v>
      </c>
      <c r="U4" s="4">
        <v>158</v>
      </c>
      <c r="V4" s="4">
        <v>0</v>
      </c>
      <c r="W4" s="4">
        <v>0</v>
      </c>
      <c r="X4" s="4" t="s">
        <v>36</v>
      </c>
      <c r="Y4" s="4" t="s">
        <v>45</v>
      </c>
    </row>
    <row r="5" s="4" customFormat="1" spans="1:25">
      <c r="A5" s="4" t="s">
        <v>46</v>
      </c>
      <c r="B5" s="4" t="s">
        <v>26</v>
      </c>
      <c r="C5" s="4" t="s">
        <v>27</v>
      </c>
      <c r="D5" s="4" t="s">
        <v>47</v>
      </c>
      <c r="E5" s="4" t="s">
        <v>48</v>
      </c>
      <c r="F5" s="6">
        <v>44767</v>
      </c>
      <c r="G5" s="6">
        <v>44768</v>
      </c>
      <c r="H5" s="4">
        <v>1</v>
      </c>
      <c r="I5" s="4">
        <v>1</v>
      </c>
      <c r="J5" s="4">
        <v>1</v>
      </c>
      <c r="K5" s="4" t="s">
        <v>30</v>
      </c>
      <c r="L5" s="4">
        <v>90</v>
      </c>
      <c r="M5" s="4">
        <v>90</v>
      </c>
      <c r="N5" s="4" t="s">
        <v>49</v>
      </c>
      <c r="O5" s="4" t="s">
        <v>32</v>
      </c>
      <c r="P5" s="4" t="s">
        <v>33</v>
      </c>
      <c r="Q5" s="4">
        <v>0</v>
      </c>
      <c r="R5" s="7">
        <v>44760</v>
      </c>
      <c r="S5" s="6">
        <v>44771</v>
      </c>
      <c r="T5" s="4" t="s">
        <v>34</v>
      </c>
      <c r="U5" s="4">
        <v>90</v>
      </c>
      <c r="V5" s="4">
        <v>0</v>
      </c>
      <c r="W5" s="4">
        <v>0</v>
      </c>
      <c r="X5" s="4" t="s">
        <v>36</v>
      </c>
      <c r="Y5" s="4" t="s">
        <v>50</v>
      </c>
    </row>
    <row r="6" s="4" customFormat="1" spans="1:25">
      <c r="A6" s="4" t="s">
        <v>51</v>
      </c>
      <c r="B6" s="4" t="s">
        <v>26</v>
      </c>
      <c r="C6" s="4" t="s">
        <v>27</v>
      </c>
      <c r="D6" s="4" t="s">
        <v>52</v>
      </c>
      <c r="E6" s="4" t="s">
        <v>53</v>
      </c>
      <c r="F6" s="6">
        <v>44767</v>
      </c>
      <c r="G6" s="6">
        <v>44768</v>
      </c>
      <c r="H6" s="4">
        <v>1</v>
      </c>
      <c r="I6" s="4">
        <v>1</v>
      </c>
      <c r="J6" s="4">
        <v>1</v>
      </c>
      <c r="K6" s="4" t="s">
        <v>30</v>
      </c>
      <c r="L6" s="4">
        <v>45</v>
      </c>
      <c r="M6" s="4">
        <v>45</v>
      </c>
      <c r="N6" s="4" t="s">
        <v>54</v>
      </c>
      <c r="O6" s="4" t="s">
        <v>32</v>
      </c>
      <c r="P6" s="4" t="s">
        <v>33</v>
      </c>
      <c r="Q6" s="4">
        <v>0</v>
      </c>
      <c r="R6" s="7">
        <v>44762</v>
      </c>
      <c r="S6" s="6">
        <v>44771</v>
      </c>
      <c r="T6" s="4" t="s">
        <v>34</v>
      </c>
      <c r="U6" s="4">
        <v>45</v>
      </c>
      <c r="V6" s="4">
        <v>0</v>
      </c>
      <c r="W6" s="4">
        <v>0</v>
      </c>
      <c r="X6" s="4" t="s">
        <v>36</v>
      </c>
      <c r="Y6" s="4" t="s">
        <v>36</v>
      </c>
    </row>
    <row r="7" s="4" customFormat="1" spans="1:25">
      <c r="A7" s="4" t="s">
        <v>55</v>
      </c>
      <c r="B7" s="4" t="s">
        <v>26</v>
      </c>
      <c r="C7" s="4" t="s">
        <v>27</v>
      </c>
      <c r="D7" s="4" t="s">
        <v>56</v>
      </c>
      <c r="E7" s="4" t="s">
        <v>57</v>
      </c>
      <c r="F7" s="6">
        <v>44767</v>
      </c>
      <c r="G7" s="6">
        <v>44768</v>
      </c>
      <c r="H7" s="4">
        <v>1</v>
      </c>
      <c r="I7" s="4">
        <v>1</v>
      </c>
      <c r="J7" s="4">
        <v>1</v>
      </c>
      <c r="K7" s="4" t="s">
        <v>30</v>
      </c>
      <c r="L7" s="4">
        <v>111</v>
      </c>
      <c r="M7" s="4">
        <v>111</v>
      </c>
      <c r="N7" s="4" t="s">
        <v>58</v>
      </c>
      <c r="O7" s="4" t="s">
        <v>32</v>
      </c>
      <c r="P7" s="4" t="s">
        <v>33</v>
      </c>
      <c r="Q7" s="4">
        <v>0</v>
      </c>
      <c r="R7" s="7">
        <v>44765</v>
      </c>
      <c r="S7" s="6">
        <v>44771</v>
      </c>
      <c r="T7" s="4" t="s">
        <v>34</v>
      </c>
      <c r="U7" s="4">
        <v>111</v>
      </c>
      <c r="V7" s="4">
        <v>0</v>
      </c>
      <c r="W7" s="4">
        <v>0</v>
      </c>
      <c r="X7" s="4" t="s">
        <v>36</v>
      </c>
      <c r="Y7" s="4" t="s">
        <v>59</v>
      </c>
    </row>
    <row r="8" s="4" customFormat="1" spans="1:25">
      <c r="A8" s="4" t="s">
        <v>60</v>
      </c>
      <c r="B8" s="4" t="s">
        <v>26</v>
      </c>
      <c r="C8" s="4" t="s">
        <v>27</v>
      </c>
      <c r="D8" s="4" t="s">
        <v>61</v>
      </c>
      <c r="E8" s="4" t="s">
        <v>62</v>
      </c>
      <c r="F8" s="6">
        <v>44765</v>
      </c>
      <c r="G8" s="6">
        <v>44768</v>
      </c>
      <c r="H8" s="4">
        <v>1</v>
      </c>
      <c r="I8" s="4">
        <v>3</v>
      </c>
      <c r="J8" s="4">
        <v>3</v>
      </c>
      <c r="K8" s="4" t="s">
        <v>30</v>
      </c>
      <c r="L8" s="4">
        <v>102</v>
      </c>
      <c r="M8" s="4">
        <v>102</v>
      </c>
      <c r="N8" s="4" t="s">
        <v>63</v>
      </c>
      <c r="O8" s="4" t="s">
        <v>32</v>
      </c>
      <c r="P8" s="4" t="s">
        <v>33</v>
      </c>
      <c r="Q8" s="4">
        <v>0</v>
      </c>
      <c r="R8" s="7">
        <v>44765</v>
      </c>
      <c r="S8" s="6">
        <v>44771</v>
      </c>
      <c r="T8" s="4" t="s">
        <v>34</v>
      </c>
      <c r="U8" s="4">
        <v>102</v>
      </c>
      <c r="V8" s="4">
        <v>0</v>
      </c>
      <c r="W8" s="4">
        <v>0</v>
      </c>
      <c r="X8" s="4" t="s">
        <v>36</v>
      </c>
      <c r="Y8" s="4" t="s">
        <v>64</v>
      </c>
    </row>
    <row r="9" s="4" customFormat="1" spans="1:25">
      <c r="A9" s="4" t="s">
        <v>65</v>
      </c>
      <c r="B9" s="4" t="s">
        <v>26</v>
      </c>
      <c r="C9" s="4" t="s">
        <v>27</v>
      </c>
      <c r="D9" s="4" t="s">
        <v>66</v>
      </c>
      <c r="E9" s="4" t="s">
        <v>67</v>
      </c>
      <c r="F9" s="6">
        <v>44767</v>
      </c>
      <c r="G9" s="6">
        <v>44768</v>
      </c>
      <c r="H9" s="4">
        <v>1</v>
      </c>
      <c r="I9" s="4">
        <v>1</v>
      </c>
      <c r="J9" s="4">
        <v>1</v>
      </c>
      <c r="K9" s="4" t="s">
        <v>30</v>
      </c>
      <c r="L9" s="4">
        <v>112</v>
      </c>
      <c r="M9" s="4">
        <v>112</v>
      </c>
      <c r="N9" s="4" t="s">
        <v>68</v>
      </c>
      <c r="O9" s="4" t="s">
        <v>32</v>
      </c>
      <c r="P9" s="4" t="s">
        <v>33</v>
      </c>
      <c r="Q9" s="4">
        <v>0</v>
      </c>
      <c r="R9" s="7">
        <v>44765</v>
      </c>
      <c r="S9" s="6">
        <v>44771</v>
      </c>
      <c r="T9" s="4" t="s">
        <v>34</v>
      </c>
      <c r="U9" s="4">
        <v>112</v>
      </c>
      <c r="V9" s="4">
        <v>0</v>
      </c>
      <c r="W9" s="4">
        <v>0</v>
      </c>
      <c r="X9" s="4" t="s">
        <v>36</v>
      </c>
      <c r="Y9" s="4" t="s">
        <v>69</v>
      </c>
    </row>
    <row r="10" s="4" customFormat="1" spans="1:25">
      <c r="A10" s="4" t="s">
        <v>70</v>
      </c>
      <c r="B10" s="4" t="s">
        <v>26</v>
      </c>
      <c r="C10" s="4" t="s">
        <v>27</v>
      </c>
      <c r="D10" s="4" t="s">
        <v>71</v>
      </c>
      <c r="E10" s="4" t="s">
        <v>72</v>
      </c>
      <c r="F10" s="6">
        <v>44766</v>
      </c>
      <c r="G10" s="6">
        <v>44768</v>
      </c>
      <c r="H10" s="4">
        <v>1</v>
      </c>
      <c r="I10" s="4">
        <v>2</v>
      </c>
      <c r="J10" s="4">
        <v>2</v>
      </c>
      <c r="K10" s="4" t="s">
        <v>30</v>
      </c>
      <c r="L10" s="4">
        <v>106</v>
      </c>
      <c r="M10" s="4">
        <v>106</v>
      </c>
      <c r="N10" s="4" t="s">
        <v>73</v>
      </c>
      <c r="O10" s="4" t="s">
        <v>32</v>
      </c>
      <c r="P10" s="4" t="s">
        <v>33</v>
      </c>
      <c r="Q10" s="4">
        <v>0</v>
      </c>
      <c r="R10" s="7">
        <v>44766</v>
      </c>
      <c r="S10" s="6">
        <v>44771</v>
      </c>
      <c r="T10" s="4" t="s">
        <v>34</v>
      </c>
      <c r="U10" s="4">
        <v>106</v>
      </c>
      <c r="V10" s="4">
        <v>0</v>
      </c>
      <c r="W10" s="4">
        <v>0</v>
      </c>
      <c r="X10" s="4" t="s">
        <v>74</v>
      </c>
      <c r="Y10" s="4" t="s">
        <v>36</v>
      </c>
    </row>
    <row r="11" s="4" customFormat="1" spans="1:25">
      <c r="A11" s="4" t="s">
        <v>75</v>
      </c>
      <c r="B11" s="4" t="s">
        <v>26</v>
      </c>
      <c r="C11" s="4" t="s">
        <v>27</v>
      </c>
      <c r="D11" s="4" t="s">
        <v>76</v>
      </c>
      <c r="E11" s="4" t="s">
        <v>77</v>
      </c>
      <c r="F11" s="6">
        <v>44767</v>
      </c>
      <c r="G11" s="6">
        <v>44768</v>
      </c>
      <c r="H11" s="4">
        <v>1</v>
      </c>
      <c r="I11" s="4">
        <v>1</v>
      </c>
      <c r="J11" s="4">
        <v>1</v>
      </c>
      <c r="K11" s="4" t="s">
        <v>30</v>
      </c>
      <c r="L11" s="4">
        <v>130</v>
      </c>
      <c r="M11" s="4">
        <v>130</v>
      </c>
      <c r="N11" s="4" t="s">
        <v>78</v>
      </c>
      <c r="O11" s="4" t="s">
        <v>32</v>
      </c>
      <c r="P11" s="4" t="s">
        <v>33</v>
      </c>
      <c r="Q11" s="4">
        <v>0</v>
      </c>
      <c r="R11" s="7">
        <v>44767</v>
      </c>
      <c r="S11" s="6">
        <v>44771</v>
      </c>
      <c r="T11" s="4" t="s">
        <v>34</v>
      </c>
      <c r="U11" s="4">
        <v>130</v>
      </c>
      <c r="V11" s="4">
        <v>0</v>
      </c>
      <c r="W11" s="4">
        <v>0</v>
      </c>
      <c r="X11" s="4" t="s">
        <v>36</v>
      </c>
      <c r="Y11" s="4" t="s">
        <v>79</v>
      </c>
    </row>
    <row r="12" s="4" customFormat="1" spans="1:25">
      <c r="A12" s="4" t="s">
        <v>80</v>
      </c>
      <c r="B12" s="4" t="s">
        <v>26</v>
      </c>
      <c r="C12" s="4" t="s">
        <v>27</v>
      </c>
      <c r="D12" s="4" t="s">
        <v>81</v>
      </c>
      <c r="E12" s="4" t="s">
        <v>82</v>
      </c>
      <c r="F12" s="6">
        <v>44767</v>
      </c>
      <c r="G12" s="6">
        <v>44768</v>
      </c>
      <c r="H12" s="4">
        <v>1</v>
      </c>
      <c r="I12" s="4">
        <v>1</v>
      </c>
      <c r="J12" s="4">
        <v>1</v>
      </c>
      <c r="K12" s="4" t="s">
        <v>30</v>
      </c>
      <c r="L12" s="4">
        <v>99</v>
      </c>
      <c r="M12" s="4">
        <v>99</v>
      </c>
      <c r="N12" s="4" t="s">
        <v>83</v>
      </c>
      <c r="O12" s="4" t="s">
        <v>32</v>
      </c>
      <c r="P12" s="4" t="s">
        <v>33</v>
      </c>
      <c r="Q12" s="4">
        <v>0</v>
      </c>
      <c r="R12" s="7">
        <v>44767</v>
      </c>
      <c r="S12" s="6">
        <v>44771</v>
      </c>
      <c r="T12" s="4" t="s">
        <v>34</v>
      </c>
      <c r="U12" s="4">
        <v>99</v>
      </c>
      <c r="V12" s="4">
        <v>0</v>
      </c>
      <c r="W12" s="4">
        <v>0</v>
      </c>
      <c r="X12" s="4" t="s">
        <v>36</v>
      </c>
      <c r="Y12" s="4" t="s">
        <v>84</v>
      </c>
    </row>
    <row r="13" s="4" customFormat="1" spans="1:25">
      <c r="A13" s="4" t="s">
        <v>85</v>
      </c>
      <c r="B13" s="4" t="s">
        <v>26</v>
      </c>
      <c r="C13" s="4" t="s">
        <v>27</v>
      </c>
      <c r="D13" s="4" t="s">
        <v>86</v>
      </c>
      <c r="E13" s="4" t="s">
        <v>87</v>
      </c>
      <c r="F13" s="6">
        <v>44767</v>
      </c>
      <c r="G13" s="6">
        <v>44768</v>
      </c>
      <c r="H13" s="4">
        <v>1</v>
      </c>
      <c r="I13" s="4">
        <v>1</v>
      </c>
      <c r="J13" s="4">
        <v>1</v>
      </c>
      <c r="K13" s="4" t="s">
        <v>30</v>
      </c>
      <c r="L13" s="4">
        <v>170</v>
      </c>
      <c r="M13" s="4">
        <v>170</v>
      </c>
      <c r="N13" s="4" t="s">
        <v>88</v>
      </c>
      <c r="O13" s="4" t="s">
        <v>32</v>
      </c>
      <c r="P13" s="4" t="s">
        <v>33</v>
      </c>
      <c r="Q13" s="4">
        <v>0</v>
      </c>
      <c r="R13" s="7">
        <v>44767</v>
      </c>
      <c r="S13" s="6">
        <v>44771</v>
      </c>
      <c r="T13" s="4" t="s">
        <v>34</v>
      </c>
      <c r="U13" s="4">
        <v>170</v>
      </c>
      <c r="V13" s="4">
        <v>0</v>
      </c>
      <c r="W13" s="4">
        <v>0</v>
      </c>
      <c r="X13" s="4" t="s">
        <v>36</v>
      </c>
      <c r="Y13" s="4" t="s">
        <v>89</v>
      </c>
    </row>
    <row r="14" s="4" customFormat="1" spans="1:25">
      <c r="A14" s="4" t="s">
        <v>90</v>
      </c>
      <c r="B14" s="4" t="s">
        <v>26</v>
      </c>
      <c r="C14" s="4" t="s">
        <v>27</v>
      </c>
      <c r="D14" s="4" t="s">
        <v>91</v>
      </c>
      <c r="E14" s="4" t="s">
        <v>92</v>
      </c>
      <c r="F14" s="6">
        <v>44767</v>
      </c>
      <c r="G14" s="6">
        <v>44768</v>
      </c>
      <c r="H14" s="4">
        <v>2</v>
      </c>
      <c r="I14" s="4">
        <v>1</v>
      </c>
      <c r="J14" s="4">
        <v>2</v>
      </c>
      <c r="K14" s="4" t="s">
        <v>30</v>
      </c>
      <c r="L14" s="4">
        <v>82</v>
      </c>
      <c r="M14" s="4">
        <v>82</v>
      </c>
      <c r="N14" s="4" t="s">
        <v>93</v>
      </c>
      <c r="O14" s="4" t="s">
        <v>32</v>
      </c>
      <c r="P14" s="4" t="s">
        <v>33</v>
      </c>
      <c r="Q14" s="4">
        <v>0</v>
      </c>
      <c r="R14" s="7">
        <v>44767</v>
      </c>
      <c r="S14" s="6">
        <v>44771</v>
      </c>
      <c r="T14" s="4" t="s">
        <v>34</v>
      </c>
      <c r="U14" s="4">
        <v>82</v>
      </c>
      <c r="V14" s="4">
        <v>0</v>
      </c>
      <c r="W14" s="4">
        <v>0</v>
      </c>
      <c r="X14" s="4" t="s">
        <v>36</v>
      </c>
      <c r="Y14" s="4" t="s">
        <v>94</v>
      </c>
    </row>
    <row r="15" s="4" customFormat="1" spans="1:25">
      <c r="A15" s="4" t="s">
        <v>95</v>
      </c>
      <c r="B15" s="4" t="s">
        <v>26</v>
      </c>
      <c r="C15" s="4" t="s">
        <v>96</v>
      </c>
      <c r="D15" s="4" t="s">
        <v>97</v>
      </c>
      <c r="E15" s="4" t="s">
        <v>98</v>
      </c>
      <c r="F15" s="6">
        <v>44756</v>
      </c>
      <c r="G15" s="6">
        <v>44760</v>
      </c>
      <c r="H15" s="4">
        <v>1</v>
      </c>
      <c r="I15" s="4">
        <v>4</v>
      </c>
      <c r="J15" s="4">
        <v>4</v>
      </c>
      <c r="K15" s="4" t="s">
        <v>30</v>
      </c>
      <c r="L15" s="4">
        <v>7.26</v>
      </c>
      <c r="M15" s="4">
        <v>7.26</v>
      </c>
      <c r="N15" s="4" t="s">
        <v>99</v>
      </c>
      <c r="O15" s="4" t="s">
        <v>32</v>
      </c>
      <c r="P15" s="4" t="s">
        <v>33</v>
      </c>
      <c r="Q15" s="4">
        <v>0</v>
      </c>
      <c r="R15" s="7">
        <v>44687</v>
      </c>
      <c r="S15" s="6">
        <v>44771</v>
      </c>
      <c r="T15" s="4" t="s">
        <v>34</v>
      </c>
      <c r="U15" s="4">
        <v>7.26</v>
      </c>
      <c r="V15" s="4">
        <v>0</v>
      </c>
      <c r="W15" s="4">
        <v>0</v>
      </c>
      <c r="X15" s="4" t="s">
        <v>100</v>
      </c>
      <c r="Y15" s="4" t="s">
        <v>101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4"/>
  <sheetViews>
    <sheetView tabSelected="1" workbookViewId="0">
      <selection activeCell="A22" sqref="A22:A24"/>
    </sheetView>
  </sheetViews>
  <sheetFormatPr defaultColWidth="9" defaultRowHeight="13.5"/>
  <cols>
    <col min="1" max="1" width="12.625" style="4"/>
    <col min="2" max="3" width="10.375" style="4"/>
    <col min="4" max="16362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102</v>
      </c>
    </row>
    <row r="2" s="4" customFormat="1" spans="1:9">
      <c r="A2" s="5">
        <v>17864010063</v>
      </c>
      <c r="B2" s="6">
        <v>44764</v>
      </c>
      <c r="C2" s="6">
        <v>44768</v>
      </c>
      <c r="D2" s="4">
        <v>636</v>
      </c>
      <c r="E2" s="4" t="str">
        <f>VLOOKUP(A2,HOP!A:L,12,0)</f>
        <v>636.00</v>
      </c>
      <c r="F2" s="4" t="str">
        <f>VLOOKUP(A2,HOP!A:C,3,0)</f>
        <v>2529110</v>
      </c>
      <c r="G2" s="4">
        <f>D2-E2</f>
        <v>0</v>
      </c>
      <c r="H2" s="4" t="str">
        <f>$H$1&amp;F2</f>
        <v>，2529110</v>
      </c>
      <c r="I2" s="4" t="str">
        <f>VLOOKUP(A2,HOP!A:U,21,0)</f>
        <v>直连</v>
      </c>
    </row>
    <row r="3" s="4" customFormat="1" spans="1:9">
      <c r="A3" s="5">
        <v>18129538366</v>
      </c>
      <c r="B3" s="6">
        <v>44767</v>
      </c>
      <c r="C3" s="6">
        <v>44768</v>
      </c>
      <c r="D3" s="4">
        <v>158</v>
      </c>
      <c r="E3" s="4" t="str">
        <f>VLOOKUP(A3,HOP!A:L,12,0)</f>
        <v>158.00</v>
      </c>
      <c r="F3" s="4" t="str">
        <f>VLOOKUP(A3,HOP!A:C,3,0)</f>
        <v>2592791</v>
      </c>
      <c r="G3" s="4">
        <f t="shared" ref="G3:G15" si="0">D3-E3</f>
        <v>0</v>
      </c>
      <c r="H3" s="4" t="str">
        <f t="shared" ref="H3:H15" si="1">$H$1&amp;F3</f>
        <v>，2592791</v>
      </c>
      <c r="I3" s="4" t="str">
        <f>VLOOKUP(A3,HOP!A:U,21,0)</f>
        <v>直连</v>
      </c>
    </row>
    <row r="4" s="4" customFormat="1" spans="1:9">
      <c r="A4" s="5">
        <v>18231278364</v>
      </c>
      <c r="B4" s="6">
        <v>44766</v>
      </c>
      <c r="C4" s="6">
        <v>44768</v>
      </c>
      <c r="D4" s="4">
        <v>158</v>
      </c>
      <c r="E4" s="4" t="str">
        <f>VLOOKUP(A4,HOP!A:L,12,0)</f>
        <v>158.00</v>
      </c>
      <c r="F4" s="4" t="str">
        <f>VLOOKUP(A4,HOP!A:C,3,0)</f>
        <v>2605815</v>
      </c>
      <c r="G4" s="4">
        <f t="shared" si="0"/>
        <v>0</v>
      </c>
      <c r="H4" s="4" t="str">
        <f t="shared" si="1"/>
        <v>，2605815</v>
      </c>
      <c r="I4" s="4" t="str">
        <f>VLOOKUP(A4,HOP!A:U,21,0)</f>
        <v>直连</v>
      </c>
    </row>
    <row r="5" s="4" customFormat="1" spans="1:9">
      <c r="A5" s="5">
        <v>18435059706</v>
      </c>
      <c r="B5" s="6">
        <v>44767</v>
      </c>
      <c r="C5" s="6">
        <v>44768</v>
      </c>
      <c r="D5" s="4">
        <v>90</v>
      </c>
      <c r="E5" s="4" t="str">
        <f>VLOOKUP(A5,HOP!A:L,12,0)</f>
        <v>90.00</v>
      </c>
      <c r="F5" s="4" t="str">
        <f>VLOOKUP(A5,HOP!A:C,3,0)</f>
        <v>2625046</v>
      </c>
      <c r="G5" s="4">
        <f t="shared" si="0"/>
        <v>0</v>
      </c>
      <c r="H5" s="4" t="str">
        <f t="shared" si="1"/>
        <v>，2625046</v>
      </c>
      <c r="I5" s="4" t="str">
        <f>VLOOKUP(A5,HOP!A:U,21,0)</f>
        <v>直连</v>
      </c>
    </row>
    <row r="6" s="4" customFormat="1" spans="1:9">
      <c r="A6" s="5">
        <v>18454157112</v>
      </c>
      <c r="B6" s="6">
        <v>44767</v>
      </c>
      <c r="C6" s="6">
        <v>44768</v>
      </c>
      <c r="D6" s="4">
        <v>45</v>
      </c>
      <c r="E6" s="4" t="str">
        <f>VLOOKUP(A6,HOP!A:L,12,0)</f>
        <v>45.00</v>
      </c>
      <c r="F6" s="4" t="str">
        <f>VLOOKUP(A6,HOP!A:C,3,0)</f>
        <v>2627045</v>
      </c>
      <c r="G6" s="4">
        <f t="shared" si="0"/>
        <v>0</v>
      </c>
      <c r="H6" s="4" t="str">
        <f t="shared" si="1"/>
        <v>，2627045</v>
      </c>
      <c r="I6" s="4" t="str">
        <f>VLOOKUP(A6,HOP!A:U,21,0)</f>
        <v>直连</v>
      </c>
    </row>
    <row r="7" s="4" customFormat="1" spans="1:9">
      <c r="A7" s="5">
        <v>18480011795</v>
      </c>
      <c r="B7" s="6">
        <v>44767</v>
      </c>
      <c r="C7" s="6">
        <v>44768</v>
      </c>
      <c r="D7" s="4">
        <v>111</v>
      </c>
      <c r="E7" s="4" t="str">
        <f>VLOOKUP(A7,HOP!A:L,12,0)</f>
        <v>111.00</v>
      </c>
      <c r="F7" s="4" t="str">
        <f>VLOOKUP(A7,HOP!A:C,3,0)</f>
        <v>2629572</v>
      </c>
      <c r="G7" s="4">
        <f t="shared" si="0"/>
        <v>0</v>
      </c>
      <c r="H7" s="4" t="str">
        <f t="shared" si="1"/>
        <v>，2629572</v>
      </c>
      <c r="I7" s="4" t="str">
        <f>VLOOKUP(A7,HOP!A:U,21,0)</f>
        <v>直连</v>
      </c>
    </row>
    <row r="8" s="4" customFormat="1" spans="1:9">
      <c r="A8" s="5">
        <v>18487833038</v>
      </c>
      <c r="B8" s="6">
        <v>44765</v>
      </c>
      <c r="C8" s="6">
        <v>44768</v>
      </c>
      <c r="D8" s="4">
        <v>102</v>
      </c>
      <c r="E8" s="4" t="str">
        <f>VLOOKUP(A8,HOP!A:L,12,0)</f>
        <v>102.00</v>
      </c>
      <c r="F8" s="4" t="str">
        <f>VLOOKUP(A8,HOP!A:C,3,0)</f>
        <v>2630415</v>
      </c>
      <c r="G8" s="4">
        <f t="shared" si="0"/>
        <v>0</v>
      </c>
      <c r="H8" s="4" t="str">
        <f t="shared" si="1"/>
        <v>，2630415</v>
      </c>
      <c r="I8" s="4" t="str">
        <f>VLOOKUP(A8,HOP!A:U,21,0)</f>
        <v>直连</v>
      </c>
    </row>
    <row r="9" s="4" customFormat="1" spans="1:9">
      <c r="A9" s="5">
        <v>18487862398</v>
      </c>
      <c r="B9" s="6">
        <v>44767</v>
      </c>
      <c r="C9" s="6">
        <v>44768</v>
      </c>
      <c r="D9" s="4">
        <v>112</v>
      </c>
      <c r="E9" s="4" t="str">
        <f>VLOOKUP(A9,HOP!A:L,12,0)</f>
        <v>112.00</v>
      </c>
      <c r="F9" s="4" t="str">
        <f>VLOOKUP(A9,HOP!A:C,3,0)</f>
        <v>2630420</v>
      </c>
      <c r="G9" s="4">
        <f t="shared" si="0"/>
        <v>0</v>
      </c>
      <c r="H9" s="4" t="str">
        <f t="shared" si="1"/>
        <v>，2630420</v>
      </c>
      <c r="I9" s="4" t="str">
        <f>VLOOKUP(A9,HOP!A:U,21,0)</f>
        <v>直连</v>
      </c>
    </row>
    <row r="10" s="4" customFormat="1" spans="1:9">
      <c r="A10" s="5">
        <v>18497508389</v>
      </c>
      <c r="B10" s="6">
        <v>44766</v>
      </c>
      <c r="C10" s="6">
        <v>44768</v>
      </c>
      <c r="D10" s="4">
        <v>106</v>
      </c>
      <c r="E10" s="4" t="str">
        <f>VLOOKUP(A10,HOP!A:L,12,0)</f>
        <v>106.00</v>
      </c>
      <c r="F10" s="4" t="str">
        <f>VLOOKUP(A10,HOP!A:C,3,0)</f>
        <v>2631447</v>
      </c>
      <c r="G10" s="4">
        <f t="shared" si="0"/>
        <v>0</v>
      </c>
      <c r="H10" s="4" t="str">
        <f t="shared" si="1"/>
        <v>，2631447</v>
      </c>
      <c r="I10" s="4" t="str">
        <f>VLOOKUP(A10,HOP!A:U,21,0)</f>
        <v>直连</v>
      </c>
    </row>
    <row r="11" s="4" customFormat="1" spans="1:9">
      <c r="A11" s="5">
        <v>18505593782</v>
      </c>
      <c r="B11" s="6">
        <v>44767</v>
      </c>
      <c r="C11" s="6">
        <v>44768</v>
      </c>
      <c r="D11" s="4">
        <v>130</v>
      </c>
      <c r="E11" s="4" t="str">
        <f>VLOOKUP(A11,HOP!A:L,12,0)</f>
        <v>130.00</v>
      </c>
      <c r="F11" s="4" t="str">
        <f>VLOOKUP(A11,HOP!A:C,3,0)</f>
        <v>2632169</v>
      </c>
      <c r="G11" s="4">
        <f t="shared" si="0"/>
        <v>0</v>
      </c>
      <c r="H11" s="4" t="str">
        <f t="shared" si="1"/>
        <v>，2632169</v>
      </c>
      <c r="I11" s="4" t="str">
        <f>VLOOKUP(A11,HOP!A:U,21,0)</f>
        <v>直连</v>
      </c>
    </row>
    <row r="12" s="4" customFormat="1" spans="1:9">
      <c r="A12" s="5">
        <v>18507429836</v>
      </c>
      <c r="B12" s="6">
        <v>44767</v>
      </c>
      <c r="C12" s="6">
        <v>44768</v>
      </c>
      <c r="D12" s="4">
        <v>99</v>
      </c>
      <c r="E12" s="4" t="str">
        <f>VLOOKUP(A12,HOP!A:L,12,0)</f>
        <v>99.00</v>
      </c>
      <c r="F12" s="4" t="str">
        <f>VLOOKUP(A12,HOP!A:C,3,0)</f>
        <v>2632502</v>
      </c>
      <c r="G12" s="4">
        <f t="shared" si="0"/>
        <v>0</v>
      </c>
      <c r="H12" s="4" t="str">
        <f t="shared" si="1"/>
        <v>，2632502</v>
      </c>
      <c r="I12" s="4" t="str">
        <f>VLOOKUP(A12,HOP!A:U,21,0)</f>
        <v>直连</v>
      </c>
    </row>
    <row r="13" s="4" customFormat="1" spans="1:9">
      <c r="A13" s="5">
        <v>18508028538</v>
      </c>
      <c r="B13" s="6">
        <v>44767</v>
      </c>
      <c r="C13" s="6">
        <v>44768</v>
      </c>
      <c r="D13" s="4">
        <v>170</v>
      </c>
      <c r="E13" s="4" t="str">
        <f>VLOOKUP(A13,HOP!A:L,12,0)</f>
        <v>170.00</v>
      </c>
      <c r="F13" s="4" t="str">
        <f>VLOOKUP(A13,HOP!A:C,3,0)</f>
        <v>2632589</v>
      </c>
      <c r="G13" s="4">
        <f t="shared" si="0"/>
        <v>0</v>
      </c>
      <c r="H13" s="4" t="str">
        <f t="shared" si="1"/>
        <v>，2632589</v>
      </c>
      <c r="I13" s="4" t="str">
        <f>VLOOKUP(A13,HOP!A:U,21,0)</f>
        <v>直连</v>
      </c>
    </row>
    <row r="14" s="4" customFormat="1" spans="1:9">
      <c r="A14" s="5">
        <v>18512373355</v>
      </c>
      <c r="B14" s="6">
        <v>44767</v>
      </c>
      <c r="C14" s="6">
        <v>44768</v>
      </c>
      <c r="D14" s="4">
        <v>82</v>
      </c>
      <c r="E14" s="4" t="str">
        <f>VLOOKUP(A14,HOP!A:L,12,0)</f>
        <v>82.00</v>
      </c>
      <c r="F14" s="4" t="str">
        <f>VLOOKUP(A14,HOP!A:C,3,0)</f>
        <v>2632678</v>
      </c>
      <c r="G14" s="4">
        <f t="shared" si="0"/>
        <v>0</v>
      </c>
      <c r="H14" s="4" t="str">
        <f t="shared" si="1"/>
        <v>，2632678</v>
      </c>
      <c r="I14" s="4" t="str">
        <f>VLOOKUP(A14,HOP!A:U,21,0)</f>
        <v>直连</v>
      </c>
    </row>
    <row r="15" s="4" customFormat="1" spans="1:10">
      <c r="A15" s="5">
        <v>17896650971</v>
      </c>
      <c r="B15" s="6">
        <v>44756</v>
      </c>
      <c r="C15" s="6">
        <v>44760</v>
      </c>
      <c r="D15" s="4">
        <v>7.26</v>
      </c>
      <c r="E15" s="4" t="e">
        <f>VLOOKUP(A15,HOP!A:L,12,0)</f>
        <v>#N/A</v>
      </c>
      <c r="F15" s="4">
        <v>2539525</v>
      </c>
      <c r="G15" s="4" t="e">
        <f t="shared" si="0"/>
        <v>#N/A</v>
      </c>
      <c r="H15" s="4" t="str">
        <f t="shared" si="1"/>
        <v>，2539525</v>
      </c>
      <c r="I15" s="4" t="e">
        <f>VLOOKUP(A15,HOP!A:U,21,0)</f>
        <v>#N/A</v>
      </c>
      <c r="J15" s="4" t="s">
        <v>103</v>
      </c>
    </row>
    <row r="17" spans="4:4">
      <c r="D17" s="4">
        <f>SUM(D2:D16)</f>
        <v>2006.26</v>
      </c>
    </row>
    <row r="22" spans="1:1">
      <c r="A22" s="4" t="s">
        <v>104</v>
      </c>
    </row>
    <row r="23" spans="1:1">
      <c r="A23" s="4" t="s">
        <v>105</v>
      </c>
    </row>
    <row r="24" spans="1:1">
      <c r="A24" s="4" t="s">
        <v>106</v>
      </c>
    </row>
  </sheetData>
  <autoFilter ref="A1:XFD15"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4"/>
  <sheetViews>
    <sheetView workbookViewId="0">
      <selection activeCell="C42" sqref="C42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107</v>
      </c>
      <c r="B1" s="2" t="s">
        <v>108</v>
      </c>
      <c r="C1" s="2" t="s">
        <v>109</v>
      </c>
      <c r="D1" s="2" t="s">
        <v>110</v>
      </c>
      <c r="E1" s="2" t="s">
        <v>13</v>
      </c>
      <c r="F1" s="2" t="s">
        <v>5</v>
      </c>
      <c r="G1" s="2" t="s">
        <v>6</v>
      </c>
      <c r="H1" s="2" t="s">
        <v>111</v>
      </c>
      <c r="I1" s="2" t="s">
        <v>112</v>
      </c>
      <c r="J1" s="2" t="s">
        <v>113</v>
      </c>
      <c r="K1" s="2" t="s">
        <v>114</v>
      </c>
      <c r="L1" s="2" t="s">
        <v>115</v>
      </c>
      <c r="M1" s="2" t="s">
        <v>116</v>
      </c>
      <c r="N1" s="2" t="s">
        <v>117</v>
      </c>
      <c r="O1" s="2" t="s">
        <v>118</v>
      </c>
      <c r="P1" s="2" t="s">
        <v>119</v>
      </c>
      <c r="Q1" s="2" t="s">
        <v>120</v>
      </c>
      <c r="R1" s="2" t="s">
        <v>121</v>
      </c>
      <c r="S1" s="2" t="s">
        <v>122</v>
      </c>
      <c r="T1" s="2" t="s">
        <v>123</v>
      </c>
      <c r="U1" s="2" t="s">
        <v>124</v>
      </c>
    </row>
    <row r="2" s="1" customFormat="1" spans="1:21">
      <c r="A2" s="3">
        <v>18512373355</v>
      </c>
      <c r="B2" s="1" t="s">
        <v>125</v>
      </c>
      <c r="C2" s="1" t="s">
        <v>126</v>
      </c>
      <c r="D2" s="1" t="s">
        <v>127</v>
      </c>
      <c r="E2" s="1" t="s">
        <v>128</v>
      </c>
      <c r="F2" s="1" t="s">
        <v>125</v>
      </c>
      <c r="G2" s="1" t="s">
        <v>129</v>
      </c>
      <c r="H2" s="1" t="s">
        <v>130</v>
      </c>
      <c r="I2" s="1" t="s">
        <v>131</v>
      </c>
      <c r="J2" s="1" t="s">
        <v>30</v>
      </c>
      <c r="K2" s="1" t="s">
        <v>132</v>
      </c>
      <c r="L2" s="1" t="s">
        <v>132</v>
      </c>
      <c r="M2" s="1" t="s">
        <v>133</v>
      </c>
      <c r="N2" s="1" t="s">
        <v>133</v>
      </c>
      <c r="O2" s="1" t="s">
        <v>134</v>
      </c>
      <c r="P2" s="1" t="s">
        <v>135</v>
      </c>
      <c r="Q2" s="1" t="s">
        <v>136</v>
      </c>
      <c r="R2" s="1" t="s">
        <v>137</v>
      </c>
      <c r="S2" s="1" t="s">
        <v>138</v>
      </c>
      <c r="T2" s="1" t="s">
        <v>139</v>
      </c>
      <c r="U2" s="1" t="s">
        <v>140</v>
      </c>
    </row>
    <row r="3" s="1" customFormat="1" spans="1:21">
      <c r="A3" s="3">
        <v>18508028538</v>
      </c>
      <c r="B3" s="1" t="s">
        <v>125</v>
      </c>
      <c r="C3" s="1" t="s">
        <v>141</v>
      </c>
      <c r="D3" s="1" t="s">
        <v>142</v>
      </c>
      <c r="E3" s="1" t="s">
        <v>143</v>
      </c>
      <c r="F3" s="1" t="s">
        <v>125</v>
      </c>
      <c r="G3" s="1" t="s">
        <v>129</v>
      </c>
      <c r="H3" s="1" t="s">
        <v>130</v>
      </c>
      <c r="I3" s="1" t="s">
        <v>144</v>
      </c>
      <c r="J3" s="1" t="s">
        <v>30</v>
      </c>
      <c r="K3" s="1" t="s">
        <v>145</v>
      </c>
      <c r="L3" s="1" t="s">
        <v>145</v>
      </c>
      <c r="M3" s="1" t="s">
        <v>133</v>
      </c>
      <c r="N3" s="1" t="s">
        <v>133</v>
      </c>
      <c r="O3" s="1" t="s">
        <v>134</v>
      </c>
      <c r="P3" s="1" t="s">
        <v>135</v>
      </c>
      <c r="Q3" s="1" t="s">
        <v>136</v>
      </c>
      <c r="R3" s="1" t="s">
        <v>146</v>
      </c>
      <c r="S3" s="1" t="s">
        <v>138</v>
      </c>
      <c r="T3" s="1" t="s">
        <v>139</v>
      </c>
      <c r="U3" s="1" t="s">
        <v>140</v>
      </c>
    </row>
    <row r="4" s="1" customFormat="1" spans="1:21">
      <c r="A4" s="3">
        <v>18507429836</v>
      </c>
      <c r="B4" s="1" t="s">
        <v>125</v>
      </c>
      <c r="C4" s="1" t="s">
        <v>147</v>
      </c>
      <c r="D4" s="1" t="s">
        <v>148</v>
      </c>
      <c r="E4" s="1" t="s">
        <v>149</v>
      </c>
      <c r="F4" s="1" t="s">
        <v>125</v>
      </c>
      <c r="G4" s="1" t="s">
        <v>129</v>
      </c>
      <c r="H4" s="1" t="s">
        <v>130</v>
      </c>
      <c r="I4" s="1" t="s">
        <v>150</v>
      </c>
      <c r="J4" s="1" t="s">
        <v>30</v>
      </c>
      <c r="K4" s="1" t="s">
        <v>151</v>
      </c>
      <c r="L4" s="1" t="s">
        <v>151</v>
      </c>
      <c r="M4" s="1" t="s">
        <v>133</v>
      </c>
      <c r="N4" s="1" t="s">
        <v>133</v>
      </c>
      <c r="O4" s="1" t="s">
        <v>134</v>
      </c>
      <c r="P4" s="1" t="s">
        <v>135</v>
      </c>
      <c r="Q4" s="1" t="s">
        <v>136</v>
      </c>
      <c r="R4" s="1" t="s">
        <v>152</v>
      </c>
      <c r="S4" s="1" t="s">
        <v>138</v>
      </c>
      <c r="T4" s="1" t="s">
        <v>139</v>
      </c>
      <c r="U4" s="1" t="s">
        <v>140</v>
      </c>
    </row>
    <row r="5" s="1" customFormat="1" spans="1:21">
      <c r="A5" s="3">
        <v>18505593782</v>
      </c>
      <c r="B5" s="1" t="s">
        <v>125</v>
      </c>
      <c r="C5" s="1" t="s">
        <v>153</v>
      </c>
      <c r="D5" s="1" t="s">
        <v>154</v>
      </c>
      <c r="E5" s="1" t="s">
        <v>155</v>
      </c>
      <c r="F5" s="1" t="s">
        <v>125</v>
      </c>
      <c r="G5" s="1" t="s">
        <v>129</v>
      </c>
      <c r="H5" s="1" t="s">
        <v>130</v>
      </c>
      <c r="I5" s="1" t="s">
        <v>156</v>
      </c>
      <c r="J5" s="1" t="s">
        <v>30</v>
      </c>
      <c r="K5" s="1" t="s">
        <v>157</v>
      </c>
      <c r="L5" s="1" t="s">
        <v>157</v>
      </c>
      <c r="M5" s="1" t="s">
        <v>133</v>
      </c>
      <c r="N5" s="1" t="s">
        <v>133</v>
      </c>
      <c r="O5" s="1" t="s">
        <v>134</v>
      </c>
      <c r="P5" s="1" t="s">
        <v>135</v>
      </c>
      <c r="Q5" s="1" t="s">
        <v>136</v>
      </c>
      <c r="R5" s="1" t="s">
        <v>158</v>
      </c>
      <c r="S5" s="1" t="s">
        <v>138</v>
      </c>
      <c r="T5" s="1" t="s">
        <v>139</v>
      </c>
      <c r="U5" s="1" t="s">
        <v>140</v>
      </c>
    </row>
    <row r="6" s="1" customFormat="1" spans="1:21">
      <c r="A6" s="3">
        <v>18497508389</v>
      </c>
      <c r="B6" s="1" t="s">
        <v>159</v>
      </c>
      <c r="C6" s="1" t="s">
        <v>160</v>
      </c>
      <c r="D6" s="1" t="s">
        <v>161</v>
      </c>
      <c r="E6" s="1" t="s">
        <v>162</v>
      </c>
      <c r="F6" s="1" t="s">
        <v>159</v>
      </c>
      <c r="G6" s="1" t="s">
        <v>129</v>
      </c>
      <c r="H6" s="1" t="s">
        <v>130</v>
      </c>
      <c r="I6" s="1" t="s">
        <v>163</v>
      </c>
      <c r="J6" s="1" t="s">
        <v>30</v>
      </c>
      <c r="K6" s="1" t="s">
        <v>164</v>
      </c>
      <c r="L6" s="1" t="s">
        <v>164</v>
      </c>
      <c r="M6" s="1" t="s">
        <v>133</v>
      </c>
      <c r="N6" s="1" t="s">
        <v>133</v>
      </c>
      <c r="O6" s="1" t="s">
        <v>134</v>
      </c>
      <c r="P6" s="1" t="s">
        <v>135</v>
      </c>
      <c r="Q6" s="1" t="s">
        <v>136</v>
      </c>
      <c r="R6" s="1" t="s">
        <v>165</v>
      </c>
      <c r="S6" s="1" t="s">
        <v>138</v>
      </c>
      <c r="T6" s="1" t="s">
        <v>139</v>
      </c>
      <c r="U6" s="1" t="s">
        <v>140</v>
      </c>
    </row>
    <row r="7" s="1" customFormat="1" spans="1:21">
      <c r="A7" s="3">
        <v>18487862398</v>
      </c>
      <c r="B7" s="1" t="s">
        <v>166</v>
      </c>
      <c r="C7" s="1" t="s">
        <v>167</v>
      </c>
      <c r="D7" s="1" t="s">
        <v>168</v>
      </c>
      <c r="E7" s="1" t="s">
        <v>169</v>
      </c>
      <c r="F7" s="1" t="s">
        <v>125</v>
      </c>
      <c r="G7" s="1" t="s">
        <v>129</v>
      </c>
      <c r="H7" s="1" t="s">
        <v>130</v>
      </c>
      <c r="I7" s="1" t="s">
        <v>170</v>
      </c>
      <c r="J7" s="1" t="s">
        <v>30</v>
      </c>
      <c r="K7" s="1" t="s">
        <v>171</v>
      </c>
      <c r="L7" s="1" t="s">
        <v>171</v>
      </c>
      <c r="M7" s="1" t="s">
        <v>133</v>
      </c>
      <c r="N7" s="1" t="s">
        <v>133</v>
      </c>
      <c r="O7" s="1" t="s">
        <v>134</v>
      </c>
      <c r="P7" s="1" t="s">
        <v>135</v>
      </c>
      <c r="Q7" s="1" t="s">
        <v>136</v>
      </c>
      <c r="R7" s="1" t="s">
        <v>172</v>
      </c>
      <c r="S7" s="1" t="s">
        <v>138</v>
      </c>
      <c r="T7" s="1" t="s">
        <v>139</v>
      </c>
      <c r="U7" s="1" t="s">
        <v>140</v>
      </c>
    </row>
    <row r="8" s="1" customFormat="1" spans="1:21">
      <c r="A8" s="3">
        <v>18487833038</v>
      </c>
      <c r="B8" s="1" t="s">
        <v>166</v>
      </c>
      <c r="C8" s="1" t="s">
        <v>173</v>
      </c>
      <c r="D8" s="1" t="s">
        <v>174</v>
      </c>
      <c r="E8" s="1" t="s">
        <v>175</v>
      </c>
      <c r="F8" s="1" t="s">
        <v>166</v>
      </c>
      <c r="G8" s="1" t="s">
        <v>129</v>
      </c>
      <c r="H8" s="1" t="s">
        <v>130</v>
      </c>
      <c r="I8" s="1" t="s">
        <v>176</v>
      </c>
      <c r="J8" s="1" t="s">
        <v>30</v>
      </c>
      <c r="K8" s="1" t="s">
        <v>177</v>
      </c>
      <c r="L8" s="1" t="s">
        <v>177</v>
      </c>
      <c r="M8" s="1" t="s">
        <v>133</v>
      </c>
      <c r="N8" s="1" t="s">
        <v>133</v>
      </c>
      <c r="O8" s="1" t="s">
        <v>134</v>
      </c>
      <c r="P8" s="1" t="s">
        <v>135</v>
      </c>
      <c r="Q8" s="1" t="s">
        <v>136</v>
      </c>
      <c r="R8" s="1" t="s">
        <v>178</v>
      </c>
      <c r="S8" s="1" t="s">
        <v>138</v>
      </c>
      <c r="T8" s="1" t="s">
        <v>139</v>
      </c>
      <c r="U8" s="1" t="s">
        <v>140</v>
      </c>
    </row>
    <row r="9" s="1" customFormat="1" spans="1:21">
      <c r="A9" s="3">
        <v>18480011795</v>
      </c>
      <c r="B9" s="1" t="s">
        <v>166</v>
      </c>
      <c r="C9" s="1" t="s">
        <v>179</v>
      </c>
      <c r="D9" s="1" t="s">
        <v>180</v>
      </c>
      <c r="E9" s="1" t="s">
        <v>181</v>
      </c>
      <c r="F9" s="1" t="s">
        <v>125</v>
      </c>
      <c r="G9" s="1" t="s">
        <v>129</v>
      </c>
      <c r="H9" s="1" t="s">
        <v>130</v>
      </c>
      <c r="I9" s="1" t="s">
        <v>182</v>
      </c>
      <c r="J9" s="1" t="s">
        <v>30</v>
      </c>
      <c r="K9" s="1" t="s">
        <v>183</v>
      </c>
      <c r="L9" s="1" t="s">
        <v>183</v>
      </c>
      <c r="M9" s="1" t="s">
        <v>133</v>
      </c>
      <c r="N9" s="1" t="s">
        <v>133</v>
      </c>
      <c r="O9" s="1" t="s">
        <v>134</v>
      </c>
      <c r="P9" s="1" t="s">
        <v>135</v>
      </c>
      <c r="Q9" s="1" t="s">
        <v>136</v>
      </c>
      <c r="R9" s="1" t="s">
        <v>184</v>
      </c>
      <c r="S9" s="1" t="s">
        <v>138</v>
      </c>
      <c r="T9" s="1" t="s">
        <v>139</v>
      </c>
      <c r="U9" s="1" t="s">
        <v>140</v>
      </c>
    </row>
    <row r="10" s="1" customFormat="1" spans="1:21">
      <c r="A10" s="3">
        <v>18454157112</v>
      </c>
      <c r="B10" s="1" t="s">
        <v>185</v>
      </c>
      <c r="C10" s="1" t="s">
        <v>186</v>
      </c>
      <c r="D10" s="1" t="s">
        <v>187</v>
      </c>
      <c r="E10" s="1" t="s">
        <v>188</v>
      </c>
      <c r="F10" s="1" t="s">
        <v>125</v>
      </c>
      <c r="G10" s="1" t="s">
        <v>129</v>
      </c>
      <c r="H10" s="1" t="s">
        <v>130</v>
      </c>
      <c r="I10" s="1" t="s">
        <v>189</v>
      </c>
      <c r="J10" s="1" t="s">
        <v>30</v>
      </c>
      <c r="K10" s="1" t="s">
        <v>190</v>
      </c>
      <c r="L10" s="1" t="s">
        <v>190</v>
      </c>
      <c r="M10" s="1" t="s">
        <v>133</v>
      </c>
      <c r="N10" s="1" t="s">
        <v>133</v>
      </c>
      <c r="O10" s="1" t="s">
        <v>134</v>
      </c>
      <c r="P10" s="1" t="s">
        <v>135</v>
      </c>
      <c r="Q10" s="1" t="s">
        <v>136</v>
      </c>
      <c r="R10" s="1" t="s">
        <v>191</v>
      </c>
      <c r="S10" s="1" t="s">
        <v>138</v>
      </c>
      <c r="T10" s="1" t="s">
        <v>139</v>
      </c>
      <c r="U10" s="1" t="s">
        <v>140</v>
      </c>
    </row>
    <row r="11" s="1" customFormat="1" spans="1:21">
      <c r="A11" s="3">
        <v>18435059706</v>
      </c>
      <c r="B11" s="1" t="s">
        <v>192</v>
      </c>
      <c r="C11" s="1" t="s">
        <v>193</v>
      </c>
      <c r="D11" s="1" t="s">
        <v>194</v>
      </c>
      <c r="E11" s="1" t="s">
        <v>195</v>
      </c>
      <c r="F11" s="1" t="s">
        <v>125</v>
      </c>
      <c r="G11" s="1" t="s">
        <v>129</v>
      </c>
      <c r="H11" s="1" t="s">
        <v>130</v>
      </c>
      <c r="I11" s="1" t="s">
        <v>196</v>
      </c>
      <c r="J11" s="1" t="s">
        <v>30</v>
      </c>
      <c r="K11" s="1" t="s">
        <v>197</v>
      </c>
      <c r="L11" s="1" t="s">
        <v>197</v>
      </c>
      <c r="M11" s="1" t="s">
        <v>133</v>
      </c>
      <c r="N11" s="1" t="s">
        <v>133</v>
      </c>
      <c r="O11" s="1" t="s">
        <v>134</v>
      </c>
      <c r="P11" s="1" t="s">
        <v>135</v>
      </c>
      <c r="Q11" s="1" t="s">
        <v>136</v>
      </c>
      <c r="R11" s="1" t="s">
        <v>198</v>
      </c>
      <c r="S11" s="1" t="s">
        <v>138</v>
      </c>
      <c r="T11" s="1" t="s">
        <v>139</v>
      </c>
      <c r="U11" s="1" t="s">
        <v>140</v>
      </c>
    </row>
    <row r="12" s="1" customFormat="1" spans="1:21">
      <c r="A12" s="3">
        <v>18231278364</v>
      </c>
      <c r="B12" s="1" t="s">
        <v>199</v>
      </c>
      <c r="C12" s="1" t="s">
        <v>200</v>
      </c>
      <c r="D12" s="1" t="s">
        <v>201</v>
      </c>
      <c r="E12" s="1" t="s">
        <v>202</v>
      </c>
      <c r="F12" s="1" t="s">
        <v>159</v>
      </c>
      <c r="G12" s="1" t="s">
        <v>129</v>
      </c>
      <c r="H12" s="1" t="s">
        <v>130</v>
      </c>
      <c r="I12" s="1" t="s">
        <v>203</v>
      </c>
      <c r="J12" s="1" t="s">
        <v>30</v>
      </c>
      <c r="K12" s="1" t="s">
        <v>204</v>
      </c>
      <c r="L12" s="1" t="s">
        <v>204</v>
      </c>
      <c r="M12" s="1" t="s">
        <v>133</v>
      </c>
      <c r="N12" s="1" t="s">
        <v>133</v>
      </c>
      <c r="O12" s="1" t="s">
        <v>134</v>
      </c>
      <c r="P12" s="1" t="s">
        <v>135</v>
      </c>
      <c r="Q12" s="1" t="s">
        <v>136</v>
      </c>
      <c r="R12" s="1" t="s">
        <v>205</v>
      </c>
      <c r="S12" s="1" t="s">
        <v>138</v>
      </c>
      <c r="T12" s="1" t="s">
        <v>139</v>
      </c>
      <c r="U12" s="1" t="s">
        <v>140</v>
      </c>
    </row>
    <row r="13" s="1" customFormat="1" spans="1:21">
      <c r="A13" s="3">
        <v>18129538366</v>
      </c>
      <c r="B13" s="1" t="s">
        <v>206</v>
      </c>
      <c r="C13" s="1" t="s">
        <v>207</v>
      </c>
      <c r="D13" s="1" t="s">
        <v>208</v>
      </c>
      <c r="E13" s="1" t="s">
        <v>209</v>
      </c>
      <c r="F13" s="1" t="s">
        <v>125</v>
      </c>
      <c r="G13" s="1" t="s">
        <v>129</v>
      </c>
      <c r="H13" s="1" t="s">
        <v>130</v>
      </c>
      <c r="I13" s="1" t="s">
        <v>210</v>
      </c>
      <c r="J13" s="1" t="s">
        <v>30</v>
      </c>
      <c r="K13" s="1" t="s">
        <v>204</v>
      </c>
      <c r="L13" s="1" t="s">
        <v>204</v>
      </c>
      <c r="M13" s="1" t="s">
        <v>133</v>
      </c>
      <c r="N13" s="1" t="s">
        <v>133</v>
      </c>
      <c r="O13" s="1" t="s">
        <v>134</v>
      </c>
      <c r="P13" s="1" t="s">
        <v>135</v>
      </c>
      <c r="Q13" s="1" t="s">
        <v>136</v>
      </c>
      <c r="R13" s="1" t="s">
        <v>211</v>
      </c>
      <c r="S13" s="1" t="s">
        <v>138</v>
      </c>
      <c r="T13" s="1" t="s">
        <v>139</v>
      </c>
      <c r="U13" s="1" t="s">
        <v>140</v>
      </c>
    </row>
    <row r="14" s="1" customFormat="1" spans="1:21">
      <c r="A14" s="3">
        <v>17864010063</v>
      </c>
      <c r="B14" s="1" t="s">
        <v>212</v>
      </c>
      <c r="C14" s="1" t="s">
        <v>213</v>
      </c>
      <c r="D14" s="1" t="s">
        <v>214</v>
      </c>
      <c r="E14" s="1" t="s">
        <v>215</v>
      </c>
      <c r="F14" s="1" t="s">
        <v>216</v>
      </c>
      <c r="G14" s="1" t="s">
        <v>129</v>
      </c>
      <c r="H14" s="1" t="s">
        <v>130</v>
      </c>
      <c r="I14" s="1" t="s">
        <v>217</v>
      </c>
      <c r="J14" s="1" t="s">
        <v>30</v>
      </c>
      <c r="K14" s="1" t="s">
        <v>218</v>
      </c>
      <c r="L14" s="1" t="s">
        <v>218</v>
      </c>
      <c r="M14" s="1" t="s">
        <v>133</v>
      </c>
      <c r="N14" s="1" t="s">
        <v>133</v>
      </c>
      <c r="O14" s="1" t="s">
        <v>134</v>
      </c>
      <c r="P14" s="1" t="s">
        <v>135</v>
      </c>
      <c r="Q14" s="1" t="s">
        <v>136</v>
      </c>
      <c r="R14" s="1" t="s">
        <v>219</v>
      </c>
      <c r="S14" s="1" t="s">
        <v>138</v>
      </c>
      <c r="T14" s="1" t="s">
        <v>139</v>
      </c>
      <c r="U14" s="1" t="s">
        <v>140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2022-07-29T02:27:37Z</dcterms:created>
  <dcterms:modified xsi:type="dcterms:W3CDTF">2022-07-29T02:33:14Z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02FEA47EDF434AB1A8B33170A79A9417</vt:lpwstr>
  </property>
  <property fmtid="{D5CDD505-2E9C-101B-9397-08002B2CF9AE}" pid="3" name="KSOProductBuildVer">
    <vt:lpwstr>2052-11.1.0.11875</vt:lpwstr>
  </property>
</Properties>
</file>