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<sst xmlns="http://schemas.openxmlformats.org/spreadsheetml/2006/main" count="115" uniqueCount="88">
  <si>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</si>
  <si>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</si>
  <si>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</si>
  <si>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</si>
  <si>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</si>
  <si>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</si>
  <si>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</si>
  <si>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</si>
  <si>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</si>
  <si>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</si>
  <si>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</si>
  <si>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</si>
  <si>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</si>
  <si>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</si>
  <si>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</si>
  <si>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</si>
  <si>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</si>
  <si>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</si>
  <si>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</si>
  <si>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</si>
  <si>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</si>
  <si>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</si>
  <si>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</si>
  <si>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</si>
  <si>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</si>
  <si>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18396866877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</si>
  <si>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</si>
  <si>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</si>
  <si>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</si>
  <si>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</si>
  <si>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</si>
  <si>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张丽珊,宋伟京</t>
  </si>
  <si>
    <t>CA363220731CNY</t>
  </si>
  <si>
    <t>未提现</t>
  </si>
  <si>
    <t>携程开票</t>
  </si>
  <si>
    <t xml:space="preserve">	</t>
  </si>
  <si>
    <t xml:space="preserve">1297468	</t>
  </si>
  <si>
    <t xml:space="preserve">18377359557	</t>
  </si>
  <si>
    <t>豪华双床房&lt;双人入住&gt;&lt;升级特惠&gt;&lt;双早&gt;&lt;新高价值日历房套餐&gt;&lt;新酒店礼盒&gt;</t>
  </si>
  <si>
    <t>黄建,张亮,张晓东,方爱群</t>
  </si>
  <si>
    <t>CA363220801CNY</t>
  </si>
  <si>
    <t xml:space="preserve">1289594	</t>
  </si>
  <si>
    <t xml:space="preserve">999218396706038	</t>
  </si>
  <si>
    <t>[英德]英德石头酒店(78167352)</t>
  </si>
  <si>
    <t>湖景大床房&lt;双人入住&gt;&lt;双早&gt;</t>
  </si>
  <si>
    <t>张涵,陈应东</t>
  </si>
  <si>
    <t>，</t>
  </si>
  <si>
    <t>202207142147310020</t>
  </si>
  <si>
    <t>202207122249210021</t>
  </si>
  <si>
    <t>999218396706038</t>
  </si>
  <si>
    <t>A220801102706481</t>
  </si>
  <si>
    <t>房集：i220801102510 2398元</t>
  </si>
  <si>
    <t>CNY / HKD 当前参考汇率: 1.161497714</t>
  </si>
  <si>
    <t>总计： 2888 CNY/
3354.41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</si>
  <si>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</si>
  <si>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</si>
  <si>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</si>
  <si>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</si>
  <si>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</si>
  <si>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</si>
  <si>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</si>
  <si>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</si>
  <si>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</si>
  <si>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</si>
  <si>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</si>
  <si>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</si>
  <si>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</si>
  <si>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</si>
  <si>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</si>
  <si>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</si>
  <si>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</si>
  <si>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</si>
  <si>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</si>
  <si>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2621412</t>
  </si>
  <si>
    <t>英德英石园石头酒店</t>
  </si>
  <si>
    <t>2022-07-16</t>
  </si>
  <si>
    <t>2022-07-17</t>
  </si>
  <si>
    <t>退房日周结</t>
  </si>
  <si>
    <t>490.00</t>
  </si>
  <si>
    <t>RMB</t>
  </si>
  <si>
    <t>0</t>
  </si>
  <si>
    <t>0.00</t>
  </si>
  <si>
    <t>携程国内直连(DD)</t>
  </si>
  <si>
    <t>01.011249</t>
  </si>
  <si>
    <t>2022-07-14 21:09:34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</si>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</sst>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3"/>
  </cols>
  <sheetData>
    <row r="1" s="3" customFormat="1" spans="1: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="3" customFormat="1" spans="1:25">
      <c r="A2" s="3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5">
        <v>44757</v>
      </c>
      <c r="G2" s="5">
        <v>44758</v>
      </c>
      <c r="H2" s="3">
        <v>2</v>
      </c>
      <c r="I2" s="3">
        <v>1</v>
      </c>
      <c r="J2" s="3">
        <v>2</v>
      </c>
      <c r="K2" s="3" t="s">
        <v>30</v>
      </c>
      <c r="L2" s="3">
        <v>630</v>
      </c>
      <c r="M2" s="3">
        <v>630</v>
      </c>
      <c r="N2" s="3" t="s">
        <v>31</v>
      </c>
      <c r="O2" s="3" t="s">
        <v>32</v>
      </c>
      <c r="P2" s="3" t="s">
        <v>33</v>
      </c>
      <c r="Q2" s="3">
        <v>0</v>
      </c>
      <c r="R2" s="6">
        <v>44756</v>
      </c>
      <c r="S2" s="5">
        <v>44773</v>
      </c>
      <c r="T2" s="3" t="s">
        <v>34</v>
      </c>
      <c r="U2" s="3">
        <v>630</v>
      </c>
      <c r="V2" s="3">
        <v>0</v>
      </c>
      <c r="W2" s="3">
        <v>0</v>
      </c>
      <c r="X2" s="3" t="s">
        <v>35</v>
      </c>
      <c r="Y2" s="3" t="s">
        <v>36</v>
      </c>
    </row>
    <row r="3" s="3" customFormat="1" spans="1:25">
      <c r="A3" s="3" t="s">
        <v>37</v>
      </c>
      <c r="B3" s="3" t="s">
        <v>26</v>
      </c>
      <c r="C3" s="3" t="s">
        <v>27</v>
      </c>
      <c r="D3" s="3" t="s">
        <v>28</v>
      </c>
      <c r="E3" s="3" t="s">
        <v>38</v>
      </c>
      <c r="F3" s="5">
        <v>44758</v>
      </c>
      <c r="G3" s="5">
        <v>44759</v>
      </c>
      <c r="H3" s="3">
        <v>4</v>
      </c>
      <c r="I3" s="3">
        <v>1</v>
      </c>
      <c r="J3" s="3">
        <v>4</v>
      </c>
      <c r="K3" s="3" t="s">
        <v>30</v>
      </c>
      <c r="L3" s="3">
        <v>1768</v>
      </c>
      <c r="M3" s="3">
        <v>1768</v>
      </c>
      <c r="N3" s="3" t="s">
        <v>39</v>
      </c>
      <c r="O3" s="3" t="s">
        <v>40</v>
      </c>
      <c r="P3" s="3" t="s">
        <v>33</v>
      </c>
      <c r="Q3" s="3">
        <v>0</v>
      </c>
      <c r="R3" s="6">
        <v>44754</v>
      </c>
      <c r="S3" s="5">
        <v>44774</v>
      </c>
      <c r="T3" s="3" t="s">
        <v>34</v>
      </c>
      <c r="U3" s="3">
        <v>1768</v>
      </c>
      <c r="V3" s="3">
        <v>0</v>
      </c>
      <c r="W3" s="3">
        <v>480</v>
      </c>
      <c r="X3" s="3" t="s">
        <v>35</v>
      </c>
      <c r="Y3" s="3" t="s">
        <v>41</v>
      </c>
    </row>
    <row r="4" s="3" customFormat="1" spans="1:25">
      <c r="A4" s="3" t="s">
        <v>42</v>
      </c>
      <c r="B4" s="3" t="s">
        <v>26</v>
      </c>
      <c r="C4" s="3" t="s">
        <v>27</v>
      </c>
      <c r="D4" s="3" t="s">
        <v>43</v>
      </c>
      <c r="E4" s="3" t="s">
        <v>44</v>
      </c>
      <c r="F4" s="5">
        <v>44758</v>
      </c>
      <c r="G4" s="5">
        <v>44759</v>
      </c>
      <c r="H4" s="3">
        <v>2</v>
      </c>
      <c r="I4" s="3">
        <v>1</v>
      </c>
      <c r="J4" s="3">
        <v>2</v>
      </c>
      <c r="K4" s="3" t="s">
        <v>30</v>
      </c>
      <c r="L4" s="3">
        <v>490</v>
      </c>
      <c r="M4" s="3">
        <v>490</v>
      </c>
      <c r="N4" s="3" t="s">
        <v>45</v>
      </c>
      <c r="O4" s="3" t="s">
        <v>40</v>
      </c>
      <c r="P4" s="3" t="s">
        <v>33</v>
      </c>
      <c r="Q4" s="3">
        <v>0</v>
      </c>
      <c r="R4" s="6">
        <v>44756</v>
      </c>
      <c r="S4" s="5">
        <v>44774</v>
      </c>
      <c r="T4" s="3" t="s">
        <v>34</v>
      </c>
      <c r="U4" s="3">
        <v>490</v>
      </c>
      <c r="V4" s="3">
        <v>0</v>
      </c>
      <c r="W4" s="3">
        <v>0</v>
      </c>
      <c r="X4" s="3" t="s">
        <v>35</v>
      </c>
      <c r="Y4" s="3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E14"/>
    </sheetView>
  </sheetViews>
  <sheetFormatPr defaultColWidth="9" defaultRowHeight="13.5"/>
  <cols>
    <col min="1" max="1" width="17.75" style="3" customWidth="1"/>
    <col min="2" max="3" width="10.375" style="3"/>
    <col min="4" max="16359" width="9" style="3"/>
  </cols>
  <sheetData>
    <row r="1" s="3" customFormat="1" spans="1:8">
      <c r="A1" s="3" t="s">
        <v>0</v>
      </c>
      <c r="B1" s="3" t="s">
        <v>5</v>
      </c>
      <c r="C1" s="3" t="s">
        <v>6</v>
      </c>
      <c r="D1" s="3" t="s">
        <v>12</v>
      </c>
      <c r="H1" s="3" t="s">
        <v>46</v>
      </c>
    </row>
    <row r="2" s="3" customFormat="1" spans="1:10">
      <c r="A2" s="4">
        <v>18396866877</v>
      </c>
      <c r="B2" s="5">
        <v>44757</v>
      </c>
      <c r="C2" s="5">
        <v>44758</v>
      </c>
      <c r="D2" s="3">
        <v>630</v>
      </c>
      <c r="E2" s="3">
        <v>630</v>
      </c>
      <c r="F2" s="7" t="s">
        <v>47</v>
      </c>
      <c r="G2" s="3">
        <f>D2-E2</f>
        <v>0</v>
      </c>
      <c r="H2" s="3" t="str">
        <f>$H$1&amp;F2</f>
        <v>，202207142147310020</v>
      </c>
      <c r="I2" s="3" t="e">
        <f>VLOOKUP(A2,HOP!A:U,21,0)</f>
        <v>#N/A</v>
      </c>
      <c r="J2" s="3">
        <v>7.14</v>
      </c>
    </row>
    <row r="3" s="3" customFormat="1" spans="1:10">
      <c r="A3" s="4">
        <v>18377359557</v>
      </c>
      <c r="B3" s="5">
        <v>44758</v>
      </c>
      <c r="C3" s="5">
        <v>44759</v>
      </c>
      <c r="D3" s="3">
        <v>1768</v>
      </c>
      <c r="E3" s="3">
        <v>1768</v>
      </c>
      <c r="F3" s="7" t="s">
        <v>48</v>
      </c>
      <c r="G3" s="3">
        <f>D3-E3</f>
        <v>0</v>
      </c>
      <c r="H3" s="3" t="str">
        <f>$H$1&amp;F3</f>
        <v>，202207122249210021</v>
      </c>
      <c r="I3" s="3" t="e">
        <f>VLOOKUP(A3,HOP!A:U,21,0)</f>
        <v>#N/A</v>
      </c>
      <c r="J3" s="3">
        <v>7.12</v>
      </c>
    </row>
    <row r="4" s="3" customFormat="1" spans="1:9">
      <c r="A4" s="8" t="s">
        <v>49</v>
      </c>
      <c r="B4" s="5">
        <v>44758</v>
      </c>
      <c r="C4" s="5">
        <v>44759</v>
      </c>
      <c r="D4" s="3">
        <v>490</v>
      </c>
      <c r="E4" s="3" t="str">
        <f>VLOOKUP(A4,HOP!A:L,12,0)</f>
        <v>490.00</v>
      </c>
      <c r="F4" s="3" t="str">
        <f>VLOOKUP(A4,HOP!A:C,3,0)</f>
        <v>2621412</v>
      </c>
      <c r="G4" s="3">
        <f>D4-E4</f>
        <v>0</v>
      </c>
      <c r="H4" s="3" t="str">
        <f>$H$1&amp;F4</f>
        <v>，2621412</v>
      </c>
      <c r="I4" s="3" t="str">
        <f>VLOOKUP(A4,HOP!A:U,21,0)</f>
        <v>直采</v>
      </c>
    </row>
    <row r="6" spans="4:4">
      <c r="D6" s="3">
        <f>SUM(D2:D5)</f>
        <v>2888</v>
      </c>
    </row>
    <row r="11" spans="1:5">
      <c r="A11" s="3" t="s">
        <v>50</v>
      </c>
      <c r="D11" s="3">
        <v>490</v>
      </c>
      <c r="E11" s="3">
        <v>569.14</v>
      </c>
    </row>
    <row r="12" spans="1:5">
      <c r="A12" s="3" t="s">
        <v>51</v>
      </c>
      <c r="D12" s="3">
        <v>2398</v>
      </c>
      <c r="E12" s="3">
        <v>2785.27</v>
      </c>
    </row>
    <row r="13" spans="1:5">
      <c r="A13" s="3" t="s">
        <v>52</v>
      </c>
      <c r="D13" s="3">
        <f>SUM(D11:D12)</f>
        <v>2888</v>
      </c>
      <c r="E13" s="3">
        <f>SUM(E11:E12)</f>
        <v>3354.41</v>
      </c>
    </row>
    <row r="14" spans="1:1">
      <c r="A14" s="3" t="s">
        <v>53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</row>
    <row r="2" s="1" customFormat="1" spans="1:21">
      <c r="A2" s="1" t="s">
        <v>49</v>
      </c>
      <c r="B2" s="1" t="s">
        <v>72</v>
      </c>
      <c r="C2" s="1" t="s">
        <v>73</v>
      </c>
      <c r="D2" s="1" t="s">
        <v>74</v>
      </c>
      <c r="E2" s="1" t="s">
        <v>45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2022-08-01T02:19:31Z</dcterms:created>
  <dcterms:modified xsi:type="dcterms:W3CDTF">2022-08-01T02:27:28Z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BF5A165C19084EF4B43BD8708D771F3E</vt:lpwstr>
  </property>
  <property fmtid="{D5CDD505-2E9C-101B-9397-08002B2CF9AE}" pid="3" name="KSOProductBuildVer">
    <vt:lpwstr>2052-11.1.0.11875</vt:lpwstr>
  </property>
</Properties>
</file>