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definedNames>
    <definedName name="_xlnm._FilterDatabase" localSheetId="6" hidden="1">对账!$A$1:$H$11</definedName>
  </definedNames>
  <calcPr calcId="144525"/>
</workbook>
</file>

<file path=xl/sharedStrings.xml><?xml version="1.0" encoding="utf-8"?>
<sst xmlns="http://schemas.openxmlformats.org/spreadsheetml/2006/main" count="594" uniqueCount="218">
  <si>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</si>
  <si>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</si>
  <si>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</si>
  <si>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</si>
  <si>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</si>
  <si>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</si>
  <si>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</si>
  <si>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</si>
  <si>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</si>
  <si>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20220725-20220731</t>
  </si>
  <si>
    <t>广州汇登信息科技有限公司（直连）</t>
  </si>
  <si>
    <t>4319408</t>
  </si>
  <si>
    <t>4952.00</t>
  </si>
  <si>
    <t>-791.00</t>
  </si>
  <si>
    <t>0.00</t>
  </si>
  <si>
    <t>4161.00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</si>
  <si>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</si>
  <si>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</si>
  <si>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</si>
  <si>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</si>
  <si>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</si>
  <si>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</si>
  <si>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</si>
  <si>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</si>
  <si>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</si>
  <si>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</si>
  <si>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</si>
  <si>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</si>
  <si>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</si>
  <si>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</si>
  <si>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</si>
  <si>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</si>
  <si>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4890920558854528471</t>
  </si>
  <si>
    <t>维也纳国际酒店（长沙井湾子木莲中路店）</t>
  </si>
  <si>
    <t>长沙市</t>
  </si>
  <si>
    <t>本期应结</t>
  </si>
  <si>
    <t>2022-07-21~2022-07-25</t>
  </si>
  <si>
    <t>标准大床房</t>
  </si>
  <si>
    <t>耿旗辉</t>
  </si>
  <si>
    <t>4</t>
  </si>
  <si>
    <t>底价结算</t>
  </si>
  <si>
    <t>1032.00</t>
  </si>
  <si>
    <t>114.66</t>
  </si>
  <si>
    <t>2626104</t>
  </si>
  <si>
    <t>1120301</t>
  </si>
  <si>
    <t>4890920586562088660</t>
  </si>
  <si>
    <t>全季酒店（大连星海公园店）</t>
  </si>
  <si>
    <t>大连市</t>
  </si>
  <si>
    <t>2022-07-25~2022-07-26</t>
  </si>
  <si>
    <t>高级大床房</t>
  </si>
  <si>
    <t>吴玉萍</t>
  </si>
  <si>
    <t>1</t>
  </si>
  <si>
    <t>405.00</t>
  </si>
  <si>
    <t>45.00</t>
  </si>
  <si>
    <t>2628891</t>
  </si>
  <si>
    <t>667818</t>
  </si>
  <si>
    <t>4890920583203469322</t>
  </si>
  <si>
    <t>兴泰粤海酒店</t>
  </si>
  <si>
    <t>海口市</t>
  </si>
  <si>
    <t>2022-07-25~2022-07-27</t>
  </si>
  <si>
    <t>商务单人间</t>
  </si>
  <si>
    <t>刘建民</t>
  </si>
  <si>
    <t>2</t>
  </si>
  <si>
    <t>791.00</t>
  </si>
  <si>
    <t>87.88</t>
  </si>
  <si>
    <t>-87.88</t>
  </si>
  <si>
    <t>2628873</t>
  </si>
  <si>
    <t>742739</t>
  </si>
  <si>
    <t>4890920548174848497</t>
  </si>
  <si>
    <t>全季酒店（杭州西湖解放路店）</t>
  </si>
  <si>
    <t>杭州市</t>
  </si>
  <si>
    <t>2022-07-26~2022-07-27</t>
  </si>
  <si>
    <t>零压-双床房</t>
  </si>
  <si>
    <t>林为波</t>
  </si>
  <si>
    <t>353.00</t>
  </si>
  <si>
    <t>39.22</t>
  </si>
  <si>
    <t>2625240</t>
  </si>
  <si>
    <t>656729</t>
  </si>
  <si>
    <t>4890920583820778953</t>
  </si>
  <si>
    <t>2022-07-25~2022-07-29</t>
  </si>
  <si>
    <t>王鹏</t>
  </si>
  <si>
    <t>2628865</t>
  </si>
  <si>
    <t>4890920662213920328</t>
  </si>
  <si>
    <t>喆啡酒店（广州火车站三元里地铁站店）</t>
  </si>
  <si>
    <t>广州市</t>
  </si>
  <si>
    <t>2022-07-29~2022-07-30</t>
  </si>
  <si>
    <t>啡凡大床房</t>
  </si>
  <si>
    <t>刘子鹏</t>
  </si>
  <si>
    <t>252.00</t>
  </si>
  <si>
    <t>28.00</t>
  </si>
  <si>
    <t>2637493</t>
  </si>
  <si>
    <t>440407</t>
  </si>
  <si>
    <t>4890920662974203430</t>
  </si>
  <si>
    <t>维也纳酒店（深圳龙华清湖路店）</t>
  </si>
  <si>
    <t>深圳市</t>
  </si>
  <si>
    <t>林泽宾</t>
  </si>
  <si>
    <t>274.00</t>
  </si>
  <si>
    <t>30.44</t>
  </si>
  <si>
    <t>2637456</t>
  </si>
  <si>
    <t>653073</t>
  </si>
  <si>
    <t>4890920664452078597</t>
  </si>
  <si>
    <t>上海虹桥雅辰缇酒店</t>
  </si>
  <si>
    <t>上海市</t>
  </si>
  <si>
    <t>2022-07-30~2022-07-31</t>
  </si>
  <si>
    <t>高级房</t>
  </si>
  <si>
    <t>li/juemin</t>
  </si>
  <si>
    <t>288.00</t>
  </si>
  <si>
    <t>32.00</t>
  </si>
  <si>
    <t>2637818</t>
  </si>
  <si>
    <t>443501</t>
  </si>
  <si>
    <t>4890920659806152291</t>
  </si>
  <si>
    <t>东莞凤岗名冠金凯悦酒店</t>
  </si>
  <si>
    <t>东莞市</t>
  </si>
  <si>
    <t>高级房(大床)</t>
  </si>
  <si>
    <t>林国庆</t>
  </si>
  <si>
    <t>280.00</t>
  </si>
  <si>
    <t>31.11</t>
  </si>
  <si>
    <t>2637709</t>
  </si>
  <si>
    <t>835464</t>
  </si>
  <si>
    <t>4890920668709254141</t>
  </si>
  <si>
    <t>喆·啡酒店（阿勒泰蓝湾美食城店）</t>
  </si>
  <si>
    <t>阿勒泰地区</t>
  </si>
  <si>
    <t>醇享双床房</t>
  </si>
  <si>
    <t>哈丽亚</t>
  </si>
  <si>
    <t>245.00</t>
  </si>
  <si>
    <t>27.22</t>
  </si>
  <si>
    <t>2638012</t>
  </si>
  <si>
    <t>1094019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</si>
  <si>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</si>
  <si>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</si>
  <si>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</si>
  <si>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</si>
  <si>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</si>
  <si>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</si>
  <si>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</si>
  <si>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/>
  </si>
  <si>
    <t>非打包</t>
  </si>
  <si>
    <t>佣金模式</t>
  </si>
  <si>
    <t>否</t>
  </si>
  <si>
    <t>-878.88</t>
  </si>
  <si>
    <t>已确认</t>
  </si>
  <si>
    <t>商家承担优惠</t>
  </si>
  <si>
    <t>活动名称</t>
  </si>
  <si>
    <t>活动ID</t>
  </si>
  <si>
    <t>【省钱月卡】酒店特惠红包</t>
  </si>
  <si>
    <t>360046100200014413</t>
  </si>
  <si>
    <t>7月暑期提前订-3%-LTH</t>
  </si>
  <si>
    <t>3_863055437</t>
  </si>
  <si>
    <t>361628100219482092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</si>
  <si>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</si>
  <si>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</si>
  <si>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</si>
  <si>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</si>
  <si>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</si>
  <si>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</si>
  <si>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</si>
  <si>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</si>
  <si>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</si>
  <si>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</si>
  <si>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</si>
  <si>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</si>
  <si>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</si>
  <si>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</si>
  <si>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A220802110913481</t>
  </si>
  <si>
    <t>总计：4161元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</si>
  <si>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</si>
  <si>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</si>
  <si>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</si>
  <si>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</si>
  <si>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</si>
  <si>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</si>
  <si>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</si>
  <si>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</si>
  <si>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</si>
  <si>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</si>
  <si>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</si>
  <si>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</si>
  <si>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</si>
  <si>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</si>
  <si>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</si>
  <si>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</si>
  <si>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</si>
  <si>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</si>
  <si>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</si>
  <si>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</si>
  <si>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2022-07-30</t>
  </si>
  <si>
    <t>喆啡酒店(阿勒泰蓝湾美食城店)</t>
  </si>
  <si>
    <t>2022-07-31</t>
  </si>
  <si>
    <t>退房日周结</t>
  </si>
  <si>
    <t>RMB</t>
  </si>
  <si>
    <t>0</t>
  </si>
  <si>
    <t>美团汇登国内直连</t>
  </si>
  <si>
    <t>01.011020</t>
  </si>
  <si>
    <t>2022-07-30 13:02:07</t>
  </si>
  <si>
    <t>广州汇登信息科技有限公司</t>
  </si>
  <si>
    <t>直连</t>
  </si>
  <si>
    <t>li juemin</t>
  </si>
  <si>
    <t>2022-07-30 09:03:33</t>
  </si>
  <si>
    <t>2022-07-30 03:34:50</t>
  </si>
  <si>
    <t>2022-07-29</t>
  </si>
  <si>
    <t>喆啡酒店(广州火车站三元里地铁站店)</t>
  </si>
  <si>
    <t>2022-07-29 22:19:10</t>
  </si>
  <si>
    <t>维也纳酒店(深圳龙华清湖路店)</t>
  </si>
  <si>
    <t>2022-07-29 21:49:29</t>
  </si>
  <si>
    <t>2022-07-22</t>
  </si>
  <si>
    <t>全季酒店(大连星海公园店)</t>
  </si>
  <si>
    <t>2022-07-25</t>
  </si>
  <si>
    <t>2022-07-26</t>
  </si>
  <si>
    <t>2022-07-22 12:08:03</t>
  </si>
  <si>
    <t xml:space="preserve">维也纳国际酒店(长沙井湾子木莲中路店) </t>
  </si>
  <si>
    <t>2022-07-22 11:38:42</t>
  </si>
  <si>
    <t>2022-07-19</t>
  </si>
  <si>
    <t>2022-07-21</t>
  </si>
  <si>
    <t>2022-07-19 15:55:41</t>
  </si>
  <si>
    <t>2022-07-18</t>
  </si>
  <si>
    <t>全季酒店(杭州西湖解放路店)</t>
  </si>
  <si>
    <t>2022-07-27</t>
  </si>
  <si>
    <t>2022-07-18 18:40:05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</si>
</sst>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8.83333333333333" defaultRowHeight="13.5" outlineLevelRow="1"/>
  <cols>
    <col min="1" max="1" width="13.1666666666667" customWidth="1"/>
    <col min="2" max="2" width="16.5" customWidth="1"/>
    <col min="5" max="5" width="12.1666666666667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14</v>
      </c>
      <c r="H2" t="s">
        <v>14</v>
      </c>
      <c r="I2" t="s">
        <v>15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"/>
  <sheetViews>
    <sheetView topLeftCell="E1" workbookViewId="0">
      <selection activeCell="E1" sqref="$A1:$XFD1048576"/>
    </sheetView>
  </sheetViews>
  <sheetFormatPr defaultColWidth="8.83333333333333" defaultRowHeight="13.5"/>
  <cols>
    <col min="1" max="1" width="15.5" customWidth="1"/>
    <col min="2" max="2" width="14.8333333333333" customWidth="1"/>
    <col min="3" max="3" width="9.83333333333333" customWidth="1"/>
    <col min="4" max="4" width="10.8333333333333" customWidth="1"/>
    <col min="9" max="9" width="11.6666666666667" customWidth="1"/>
    <col min="11" max="11" width="11.5" customWidth="1"/>
    <col min="12" max="12" width="13.5" customWidth="1"/>
    <col min="13" max="17" width="12.3333333333333" customWidth="1"/>
    <col min="18" max="18" width="16" customWidth="1"/>
  </cols>
  <sheetData>
    <row r="1" spans="1:19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8</v>
      </c>
      <c r="K1" t="s">
        <v>3</v>
      </c>
      <c r="L1" t="s">
        <v>25</v>
      </c>
      <c r="M1" t="s">
        <v>26</v>
      </c>
      <c r="N1" t="s">
        <v>27</v>
      </c>
      <c r="O1" t="s">
        <v>28</v>
      </c>
      <c r="P1" t="s">
        <v>7</v>
      </c>
      <c r="Q1" t="s">
        <v>29</v>
      </c>
      <c r="R1" t="s">
        <v>30</v>
      </c>
      <c r="S1" t="s">
        <v>31</v>
      </c>
    </row>
    <row r="2" spans="1:19">
      <c r="A2" t="s">
        <v>32</v>
      </c>
      <c r="B2" t="s">
        <v>33</v>
      </c>
      <c r="C2" t="s">
        <v>34</v>
      </c>
      <c r="D2" t="s">
        <v>35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41</v>
      </c>
      <c r="K2" t="s">
        <v>41</v>
      </c>
      <c r="L2" t="s">
        <v>42</v>
      </c>
      <c r="M2" t="s">
        <v>14</v>
      </c>
      <c r="N2" t="s">
        <v>14</v>
      </c>
      <c r="O2" t="s">
        <v>14</v>
      </c>
      <c r="P2" t="s">
        <v>14</v>
      </c>
      <c r="Q2" t="s">
        <v>43</v>
      </c>
      <c r="R2" t="s">
        <v>43</v>
      </c>
      <c r="S2" t="s">
        <v>44</v>
      </c>
    </row>
    <row r="3" spans="1:19">
      <c r="A3" t="s">
        <v>45</v>
      </c>
      <c r="B3" t="s">
        <v>46</v>
      </c>
      <c r="C3" t="s">
        <v>47</v>
      </c>
      <c r="D3" t="s">
        <v>35</v>
      </c>
      <c r="E3" t="s">
        <v>48</v>
      </c>
      <c r="F3" t="s">
        <v>49</v>
      </c>
      <c r="G3" t="s">
        <v>50</v>
      </c>
      <c r="H3" t="s">
        <v>51</v>
      </c>
      <c r="I3" t="s">
        <v>40</v>
      </c>
      <c r="J3" t="s">
        <v>52</v>
      </c>
      <c r="K3" t="s">
        <v>52</v>
      </c>
      <c r="L3" t="s">
        <v>53</v>
      </c>
      <c r="M3" t="s">
        <v>14</v>
      </c>
      <c r="N3" t="s">
        <v>14</v>
      </c>
      <c r="O3" t="s">
        <v>14</v>
      </c>
      <c r="P3" t="s">
        <v>14</v>
      </c>
      <c r="Q3" t="s">
        <v>54</v>
      </c>
      <c r="R3" t="s">
        <v>54</v>
      </c>
      <c r="S3" t="s">
        <v>55</v>
      </c>
    </row>
    <row r="4" spans="1:19">
      <c r="A4" t="s">
        <v>56</v>
      </c>
      <c r="B4" t="s">
        <v>57</v>
      </c>
      <c r="C4" t="s">
        <v>58</v>
      </c>
      <c r="D4" t="s">
        <v>35</v>
      </c>
      <c r="E4" t="s">
        <v>59</v>
      </c>
      <c r="F4" t="s">
        <v>60</v>
      </c>
      <c r="G4" t="s">
        <v>61</v>
      </c>
      <c r="H4" t="s">
        <v>62</v>
      </c>
      <c r="I4" t="s">
        <v>40</v>
      </c>
      <c r="J4" t="s">
        <v>14</v>
      </c>
      <c r="K4" t="s">
        <v>63</v>
      </c>
      <c r="L4" t="s">
        <v>64</v>
      </c>
      <c r="M4" t="s">
        <v>65</v>
      </c>
      <c r="N4" t="s">
        <v>14</v>
      </c>
      <c r="O4" t="s">
        <v>13</v>
      </c>
      <c r="P4" t="s">
        <v>14</v>
      </c>
      <c r="Q4" t="s">
        <v>66</v>
      </c>
      <c r="R4" t="s">
        <v>66</v>
      </c>
      <c r="S4" t="s">
        <v>67</v>
      </c>
    </row>
    <row r="5" spans="1:19">
      <c r="A5" t="s">
        <v>68</v>
      </c>
      <c r="B5" t="s">
        <v>69</v>
      </c>
      <c r="C5" t="s">
        <v>70</v>
      </c>
      <c r="D5" t="s">
        <v>35</v>
      </c>
      <c r="E5" t="s">
        <v>71</v>
      </c>
      <c r="F5" t="s">
        <v>72</v>
      </c>
      <c r="G5" t="s">
        <v>73</v>
      </c>
      <c r="H5" t="s">
        <v>51</v>
      </c>
      <c r="I5" t="s">
        <v>40</v>
      </c>
      <c r="J5" t="s">
        <v>74</v>
      </c>
      <c r="K5" t="s">
        <v>74</v>
      </c>
      <c r="L5" t="s">
        <v>75</v>
      </c>
      <c r="M5" t="s">
        <v>14</v>
      </c>
      <c r="N5" t="s">
        <v>14</v>
      </c>
      <c r="O5" t="s">
        <v>14</v>
      </c>
      <c r="P5" t="s">
        <v>14</v>
      </c>
      <c r="Q5" t="s">
        <v>76</v>
      </c>
      <c r="R5" t="s">
        <v>76</v>
      </c>
      <c r="S5" t="s">
        <v>77</v>
      </c>
    </row>
    <row r="6" spans="1:19">
      <c r="A6" t="s">
        <v>78</v>
      </c>
      <c r="B6" t="s">
        <v>33</v>
      </c>
      <c r="C6" t="s">
        <v>34</v>
      </c>
      <c r="D6" t="s">
        <v>35</v>
      </c>
      <c r="E6" t="s">
        <v>79</v>
      </c>
      <c r="F6" t="s">
        <v>37</v>
      </c>
      <c r="G6" t="s">
        <v>80</v>
      </c>
      <c r="H6" t="s">
        <v>39</v>
      </c>
      <c r="I6" t="s">
        <v>40</v>
      </c>
      <c r="J6" t="s">
        <v>41</v>
      </c>
      <c r="K6" t="s">
        <v>41</v>
      </c>
      <c r="L6" t="s">
        <v>42</v>
      </c>
      <c r="M6" t="s">
        <v>14</v>
      </c>
      <c r="N6" t="s">
        <v>14</v>
      </c>
      <c r="O6" t="s">
        <v>14</v>
      </c>
      <c r="P6" t="s">
        <v>14</v>
      </c>
      <c r="Q6" t="s">
        <v>81</v>
      </c>
      <c r="R6" t="s">
        <v>81</v>
      </c>
      <c r="S6" t="s">
        <v>44</v>
      </c>
    </row>
    <row r="7" spans="1:19">
      <c r="A7" t="s">
        <v>82</v>
      </c>
      <c r="B7" t="s">
        <v>83</v>
      </c>
      <c r="C7" t="s">
        <v>84</v>
      </c>
      <c r="D7" t="s">
        <v>35</v>
      </c>
      <c r="E7" t="s">
        <v>85</v>
      </c>
      <c r="F7" t="s">
        <v>86</v>
      </c>
      <c r="G7" t="s">
        <v>87</v>
      </c>
      <c r="H7" t="s">
        <v>51</v>
      </c>
      <c r="I7" t="s">
        <v>40</v>
      </c>
      <c r="J7" t="s">
        <v>88</v>
      </c>
      <c r="K7" t="s">
        <v>88</v>
      </c>
      <c r="L7" t="s">
        <v>89</v>
      </c>
      <c r="M7" t="s">
        <v>14</v>
      </c>
      <c r="N7" t="s">
        <v>14</v>
      </c>
      <c r="O7" t="s">
        <v>14</v>
      </c>
      <c r="P7" t="s">
        <v>14</v>
      </c>
      <c r="Q7" t="s">
        <v>90</v>
      </c>
      <c r="R7" t="s">
        <v>90</v>
      </c>
      <c r="S7" t="s">
        <v>91</v>
      </c>
    </row>
    <row r="8" spans="1:19">
      <c r="A8" t="s">
        <v>92</v>
      </c>
      <c r="B8" t="s">
        <v>93</v>
      </c>
      <c r="C8" t="s">
        <v>94</v>
      </c>
      <c r="D8" t="s">
        <v>35</v>
      </c>
      <c r="E8" t="s">
        <v>85</v>
      </c>
      <c r="F8" t="s">
        <v>49</v>
      </c>
      <c r="G8" t="s">
        <v>95</v>
      </c>
      <c r="H8" t="s">
        <v>51</v>
      </c>
      <c r="I8" t="s">
        <v>40</v>
      </c>
      <c r="J8" t="s">
        <v>96</v>
      </c>
      <c r="K8" t="s">
        <v>96</v>
      </c>
      <c r="L8" t="s">
        <v>97</v>
      </c>
      <c r="M8" t="s">
        <v>14</v>
      </c>
      <c r="N8" t="s">
        <v>14</v>
      </c>
      <c r="O8" t="s">
        <v>14</v>
      </c>
      <c r="P8" t="s">
        <v>14</v>
      </c>
      <c r="Q8" t="s">
        <v>98</v>
      </c>
      <c r="R8" t="s">
        <v>98</v>
      </c>
      <c r="S8" t="s">
        <v>99</v>
      </c>
    </row>
    <row r="9" spans="1:19">
      <c r="A9" t="s">
        <v>100</v>
      </c>
      <c r="B9" t="s">
        <v>101</v>
      </c>
      <c r="C9" t="s">
        <v>102</v>
      </c>
      <c r="D9" t="s">
        <v>35</v>
      </c>
      <c r="E9" t="s">
        <v>103</v>
      </c>
      <c r="F9" t="s">
        <v>104</v>
      </c>
      <c r="G9" t="s">
        <v>105</v>
      </c>
      <c r="H9" t="s">
        <v>51</v>
      </c>
      <c r="I9" t="s">
        <v>40</v>
      </c>
      <c r="J9" t="s">
        <v>106</v>
      </c>
      <c r="K9" t="s">
        <v>106</v>
      </c>
      <c r="L9" t="s">
        <v>107</v>
      </c>
      <c r="M9" t="s">
        <v>14</v>
      </c>
      <c r="N9" t="s">
        <v>14</v>
      </c>
      <c r="O9" t="s">
        <v>14</v>
      </c>
      <c r="P9" t="s">
        <v>14</v>
      </c>
      <c r="Q9" t="s">
        <v>108</v>
      </c>
      <c r="R9" t="s">
        <v>108</v>
      </c>
      <c r="S9" t="s">
        <v>109</v>
      </c>
    </row>
    <row r="10" spans="1:19">
      <c r="A10" t="s">
        <v>110</v>
      </c>
      <c r="B10" t="s">
        <v>111</v>
      </c>
      <c r="C10" t="s">
        <v>112</v>
      </c>
      <c r="D10" t="s">
        <v>35</v>
      </c>
      <c r="E10" t="s">
        <v>103</v>
      </c>
      <c r="F10" t="s">
        <v>113</v>
      </c>
      <c r="G10" t="s">
        <v>114</v>
      </c>
      <c r="H10" t="s">
        <v>51</v>
      </c>
      <c r="I10" t="s">
        <v>40</v>
      </c>
      <c r="J10" t="s">
        <v>115</v>
      </c>
      <c r="K10" t="s">
        <v>115</v>
      </c>
      <c r="L10" t="s">
        <v>116</v>
      </c>
      <c r="M10" t="s">
        <v>14</v>
      </c>
      <c r="N10" t="s">
        <v>14</v>
      </c>
      <c r="O10" t="s">
        <v>14</v>
      </c>
      <c r="P10" t="s">
        <v>14</v>
      </c>
      <c r="Q10" t="s">
        <v>117</v>
      </c>
      <c r="R10" t="s">
        <v>117</v>
      </c>
      <c r="S10" t="s">
        <v>118</v>
      </c>
    </row>
    <row r="11" spans="1:19">
      <c r="A11" t="s">
        <v>119</v>
      </c>
      <c r="B11" t="s">
        <v>120</v>
      </c>
      <c r="C11" t="s">
        <v>121</v>
      </c>
      <c r="D11" t="s">
        <v>35</v>
      </c>
      <c r="E11" t="s">
        <v>103</v>
      </c>
      <c r="F11" t="s">
        <v>122</v>
      </c>
      <c r="G11" t="s">
        <v>123</v>
      </c>
      <c r="H11" t="s">
        <v>51</v>
      </c>
      <c r="I11" t="s">
        <v>40</v>
      </c>
      <c r="J11" t="s">
        <v>124</v>
      </c>
      <c r="K11" t="s">
        <v>124</v>
      </c>
      <c r="L11" t="s">
        <v>125</v>
      </c>
      <c r="M11" t="s">
        <v>14</v>
      </c>
      <c r="N11" t="s">
        <v>14</v>
      </c>
      <c r="O11" t="s">
        <v>14</v>
      </c>
      <c r="P11" t="s">
        <v>14</v>
      </c>
      <c r="Q11" t="s">
        <v>126</v>
      </c>
      <c r="R11" t="s">
        <v>126</v>
      </c>
      <c r="S11" t="s">
        <v>127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"/>
  <sheetViews>
    <sheetView workbookViewId="0">
      <selection activeCell="R2" sqref="R2"/>
    </sheetView>
  </sheetViews>
  <sheetFormatPr defaultColWidth="8.83333333333333" defaultRowHeight="13.5" outlineLevelRow="1"/>
  <sheetData>
    <row r="1" spans="1:18">
      <c r="A1" t="s">
        <v>17</v>
      </c>
      <c r="B1" t="s">
        <v>18</v>
      </c>
      <c r="C1" t="s">
        <v>128</v>
      </c>
      <c r="D1" t="s">
        <v>129</v>
      </c>
      <c r="E1" t="s">
        <v>20</v>
      </c>
      <c r="F1" t="s">
        <v>21</v>
      </c>
      <c r="G1" t="s">
        <v>22</v>
      </c>
      <c r="H1" t="s">
        <v>130</v>
      </c>
      <c r="I1" t="s">
        <v>24</v>
      </c>
      <c r="J1" t="s">
        <v>131</v>
      </c>
      <c r="K1" t="s">
        <v>132</v>
      </c>
      <c r="L1" t="s">
        <v>133</v>
      </c>
      <c r="M1" t="s">
        <v>25</v>
      </c>
      <c r="N1" t="s">
        <v>28</v>
      </c>
      <c r="O1" t="s">
        <v>29</v>
      </c>
      <c r="P1" t="s">
        <v>30</v>
      </c>
      <c r="Q1" t="s">
        <v>31</v>
      </c>
      <c r="R1" t="s">
        <v>134</v>
      </c>
    </row>
    <row r="2" spans="1:18">
      <c r="A2" t="s">
        <v>57</v>
      </c>
      <c r="B2" t="s">
        <v>135</v>
      </c>
      <c r="C2" t="s">
        <v>56</v>
      </c>
      <c r="D2" t="s">
        <v>136</v>
      </c>
      <c r="E2" t="s">
        <v>59</v>
      </c>
      <c r="F2" t="s">
        <v>60</v>
      </c>
      <c r="G2" t="s">
        <v>61</v>
      </c>
      <c r="H2" t="s">
        <v>62</v>
      </c>
      <c r="I2" t="s">
        <v>40</v>
      </c>
      <c r="J2" t="s">
        <v>137</v>
      </c>
      <c r="K2" t="s">
        <v>138</v>
      </c>
      <c r="L2" t="s">
        <v>139</v>
      </c>
      <c r="M2" t="s">
        <v>65</v>
      </c>
      <c r="N2" t="s">
        <v>13</v>
      </c>
      <c r="O2" t="s">
        <v>66</v>
      </c>
      <c r="P2" t="s">
        <v>66</v>
      </c>
      <c r="Q2" t="s">
        <v>67</v>
      </c>
      <c r="R2" t="s">
        <v>140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workbookViewId="0">
      <selection activeCell="O2" sqref="O2"/>
    </sheetView>
  </sheetViews>
  <sheetFormatPr defaultColWidth="8.83333333333333" defaultRowHeight="13.5" outlineLevelRow="3"/>
  <cols>
    <col min="9" max="9" width="13.3333333333333" customWidth="1" collapsed="1"/>
  </cols>
  <sheetData>
    <row r="1" spans="1:15">
      <c r="A1" t="s">
        <v>17</v>
      </c>
      <c r="B1" t="s">
        <v>18</v>
      </c>
      <c r="C1" t="s">
        <v>128</v>
      </c>
      <c r="D1" t="s">
        <v>129</v>
      </c>
      <c r="E1" t="s">
        <v>20</v>
      </c>
      <c r="F1" t="s">
        <v>21</v>
      </c>
      <c r="G1" t="s">
        <v>22</v>
      </c>
      <c r="H1" t="s">
        <v>24</v>
      </c>
      <c r="I1" t="s">
        <v>141</v>
      </c>
      <c r="J1" t="s">
        <v>142</v>
      </c>
      <c r="K1" t="s">
        <v>143</v>
      </c>
      <c r="L1" t="s">
        <v>29</v>
      </c>
      <c r="M1" t="s">
        <v>30</v>
      </c>
      <c r="N1" t="s">
        <v>31</v>
      </c>
      <c r="O1" t="s">
        <v>134</v>
      </c>
    </row>
    <row r="2" spans="1:15">
      <c r="A2" t="s">
        <v>33</v>
      </c>
      <c r="B2" t="s">
        <v>135</v>
      </c>
      <c r="C2" t="s">
        <v>32</v>
      </c>
      <c r="D2" t="s">
        <v>136</v>
      </c>
      <c r="E2" t="s">
        <v>36</v>
      </c>
      <c r="F2" t="s">
        <v>37</v>
      </c>
      <c r="G2" t="s">
        <v>38</v>
      </c>
      <c r="H2" t="s">
        <v>135</v>
      </c>
      <c r="I2" t="s">
        <v>14</v>
      </c>
      <c r="J2" t="s">
        <v>144</v>
      </c>
      <c r="K2" t="s">
        <v>145</v>
      </c>
      <c r="L2" t="s">
        <v>43</v>
      </c>
      <c r="M2" t="s">
        <v>43</v>
      </c>
      <c r="N2" t="s">
        <v>44</v>
      </c>
      <c r="O2" t="s">
        <v>140</v>
      </c>
    </row>
    <row r="3" spans="1:15">
      <c r="A3" t="s">
        <v>69</v>
      </c>
      <c r="B3" t="s">
        <v>135</v>
      </c>
      <c r="C3" t="s">
        <v>68</v>
      </c>
      <c r="D3" t="s">
        <v>136</v>
      </c>
      <c r="E3" t="s">
        <v>71</v>
      </c>
      <c r="F3" t="s">
        <v>72</v>
      </c>
      <c r="G3" t="s">
        <v>73</v>
      </c>
      <c r="H3" t="s">
        <v>135</v>
      </c>
      <c r="I3" t="s">
        <v>14</v>
      </c>
      <c r="J3" t="s">
        <v>146</v>
      </c>
      <c r="K3" t="s">
        <v>147</v>
      </c>
      <c r="L3" t="s">
        <v>76</v>
      </c>
      <c r="M3" t="s">
        <v>76</v>
      </c>
      <c r="N3" t="s">
        <v>77</v>
      </c>
      <c r="O3" t="s">
        <v>140</v>
      </c>
    </row>
    <row r="4" spans="1:15">
      <c r="A4" t="s">
        <v>101</v>
      </c>
      <c r="B4" t="s">
        <v>135</v>
      </c>
      <c r="C4" t="s">
        <v>100</v>
      </c>
      <c r="D4" t="s">
        <v>136</v>
      </c>
      <c r="E4" t="s">
        <v>103</v>
      </c>
      <c r="F4" t="s">
        <v>104</v>
      </c>
      <c r="G4" t="s">
        <v>105</v>
      </c>
      <c r="H4" t="s">
        <v>135</v>
      </c>
      <c r="I4" t="s">
        <v>14</v>
      </c>
      <c r="J4" t="s">
        <v>144</v>
      </c>
      <c r="K4" t="s">
        <v>148</v>
      </c>
      <c r="L4" t="s">
        <v>108</v>
      </c>
      <c r="M4" t="s">
        <v>108</v>
      </c>
      <c r="N4" t="s">
        <v>109</v>
      </c>
      <c r="O4" t="s">
        <v>140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E2" sqref="E2"/>
    </sheetView>
  </sheetViews>
  <sheetFormatPr defaultColWidth="8.83333333333333" defaultRowHeight="13.5" outlineLevelRow="1" outlineLevelCol="6"/>
  <sheetData>
    <row r="1" spans="1:7">
      <c r="A1" t="s">
        <v>149</v>
      </c>
      <c r="B1" t="s">
        <v>150</v>
      </c>
      <c r="C1" t="s">
        <v>6</v>
      </c>
      <c r="D1" t="s">
        <v>151</v>
      </c>
      <c r="E1" t="s">
        <v>152</v>
      </c>
      <c r="F1" t="s">
        <v>153</v>
      </c>
      <c r="G1" t="s">
        <v>154</v>
      </c>
    </row>
    <row r="2" spans="1:7">
      <c r="A2" t="s">
        <v>135</v>
      </c>
      <c r="B2" t="s">
        <v>135</v>
      </c>
      <c r="C2" t="s">
        <v>135</v>
      </c>
      <c r="D2" t="s">
        <v>135</v>
      </c>
      <c r="E2" t="s">
        <v>135</v>
      </c>
      <c r="F2" t="s">
        <v>135</v>
      </c>
      <c r="G2" t="s">
        <v>135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B2" sqref="B2"/>
    </sheetView>
  </sheetViews>
  <sheetFormatPr defaultColWidth="8.83333333333333" defaultRowHeight="13.5" outlineLevelRow="1"/>
  <sheetData>
    <row r="1" spans="1:10">
      <c r="A1" t="s">
        <v>17</v>
      </c>
      <c r="B1" t="s">
        <v>155</v>
      </c>
      <c r="C1" t="s">
        <v>128</v>
      </c>
      <c r="D1" t="s">
        <v>156</v>
      </c>
      <c r="E1" t="s">
        <v>157</v>
      </c>
      <c r="F1" t="s">
        <v>158</v>
      </c>
      <c r="G1" t="s">
        <v>159</v>
      </c>
      <c r="H1" t="s">
        <v>160</v>
      </c>
      <c r="I1" t="s">
        <v>161</v>
      </c>
      <c r="J1" t="s">
        <v>7</v>
      </c>
    </row>
    <row r="2" spans="1:10">
      <c r="A2" t="s">
        <v>135</v>
      </c>
      <c r="B2" t="s">
        <v>135</v>
      </c>
      <c r="C2" t="s">
        <v>135</v>
      </c>
      <c r="D2" t="s">
        <v>135</v>
      </c>
      <c r="E2" t="s">
        <v>135</v>
      </c>
      <c r="F2" t="s">
        <v>135</v>
      </c>
      <c r="G2" t="s">
        <v>135</v>
      </c>
      <c r="H2" t="s">
        <v>135</v>
      </c>
      <c r="I2" t="s">
        <v>135</v>
      </c>
      <c r="J2" t="s">
        <v>135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19"/>
  <sheetViews>
    <sheetView tabSelected="1" workbookViewId="0">
      <selection activeCell="A18" sqref="A18:A19"/>
    </sheetView>
  </sheetViews>
  <sheetFormatPr defaultColWidth="8.83333333333333" defaultRowHeight="13.5" outlineLevelCol="7"/>
  <cols>
    <col min="1" max="1" width="25.75" customWidth="1"/>
    <col min="2" max="2" width="28.875" customWidth="1"/>
  </cols>
  <sheetData>
    <row r="1" spans="1:7">
      <c r="A1" t="s">
        <v>16</v>
      </c>
      <c r="B1" t="s">
        <v>20</v>
      </c>
      <c r="C1" t="s">
        <v>8</v>
      </c>
      <c r="G1" t="s">
        <v>162</v>
      </c>
    </row>
    <row r="2" spans="1:8">
      <c r="A2" t="s">
        <v>32</v>
      </c>
      <c r="B2" t="s">
        <v>36</v>
      </c>
      <c r="C2" s="3">
        <v>1032</v>
      </c>
      <c r="D2" t="str">
        <f>VLOOKUP(A2,HOP!A:L,12,0)</f>
        <v>1032.00</v>
      </c>
      <c r="E2" t="str">
        <f>VLOOKUP(A2,HOP!A:C,3,0)</f>
        <v>2626104</v>
      </c>
      <c r="F2">
        <f>C2-D2</f>
        <v>0</v>
      </c>
      <c r="G2" t="str">
        <f>$G$1&amp;E2</f>
        <v>，2626104</v>
      </c>
      <c r="H2" t="str">
        <f>VLOOKUP(A2,HOP!A:U,21,0)</f>
        <v>直连</v>
      </c>
    </row>
    <row r="3" spans="1:8">
      <c r="A3" t="s">
        <v>45</v>
      </c>
      <c r="B3" t="s">
        <v>48</v>
      </c>
      <c r="C3" s="3">
        <v>405</v>
      </c>
      <c r="D3" t="str">
        <f>VLOOKUP(A3,HOP!A:L,12,0)</f>
        <v>405.00</v>
      </c>
      <c r="E3" t="str">
        <f>VLOOKUP(A3,HOP!A:C,3,0)</f>
        <v>2628891</v>
      </c>
      <c r="F3">
        <f t="shared" ref="F3:F11" si="0">C3-D3</f>
        <v>0</v>
      </c>
      <c r="G3" t="str">
        <f t="shared" ref="G3:G11" si="1">$G$1&amp;E3</f>
        <v>，2628891</v>
      </c>
      <c r="H3" t="str">
        <f>VLOOKUP(A3,HOP!A:U,21,0)</f>
        <v>直连</v>
      </c>
    </row>
    <row r="4" hidden="1" spans="1:8">
      <c r="A4" t="s">
        <v>56</v>
      </c>
      <c r="B4" t="s">
        <v>59</v>
      </c>
      <c r="C4" s="3">
        <v>0</v>
      </c>
      <c r="D4" t="e">
        <f>VLOOKUP(A4,HOP!A:L,12,0)</f>
        <v>#N/A</v>
      </c>
      <c r="E4" t="e">
        <f>VLOOKUP(A4,HOP!A:C,3,0)</f>
        <v>#N/A</v>
      </c>
      <c r="F4" t="e">
        <f t="shared" si="0"/>
        <v>#N/A</v>
      </c>
      <c r="G4" t="e">
        <f t="shared" si="1"/>
        <v>#N/A</v>
      </c>
      <c r="H4" t="e">
        <f>VLOOKUP(A4,HOP!A:U,21,0)</f>
        <v>#N/A</v>
      </c>
    </row>
    <row r="5" spans="1:8">
      <c r="A5" t="s">
        <v>68</v>
      </c>
      <c r="B5" t="s">
        <v>71</v>
      </c>
      <c r="C5" s="3">
        <v>353</v>
      </c>
      <c r="D5" t="str">
        <f>VLOOKUP(A5,HOP!A:L,12,0)</f>
        <v>353.00</v>
      </c>
      <c r="E5" t="str">
        <f>VLOOKUP(A5,HOP!A:C,3,0)</f>
        <v>2625240</v>
      </c>
      <c r="F5">
        <f t="shared" si="0"/>
        <v>0</v>
      </c>
      <c r="G5" t="str">
        <f t="shared" si="1"/>
        <v>，2625240</v>
      </c>
      <c r="H5" t="str">
        <f>VLOOKUP(A5,HOP!A:U,21,0)</f>
        <v>直连</v>
      </c>
    </row>
    <row r="6" spans="1:8">
      <c r="A6" t="s">
        <v>78</v>
      </c>
      <c r="B6" t="s">
        <v>79</v>
      </c>
      <c r="C6" s="3">
        <v>1032</v>
      </c>
      <c r="D6" t="str">
        <f>VLOOKUP(A6,HOP!A:L,12,0)</f>
        <v>1032.00</v>
      </c>
      <c r="E6" t="str">
        <f>VLOOKUP(A6,HOP!A:C,3,0)</f>
        <v>2628865</v>
      </c>
      <c r="F6">
        <f t="shared" si="0"/>
        <v>0</v>
      </c>
      <c r="G6" t="str">
        <f t="shared" si="1"/>
        <v>，2628865</v>
      </c>
      <c r="H6" t="str">
        <f>VLOOKUP(A6,HOP!A:U,21,0)</f>
        <v>直连</v>
      </c>
    </row>
    <row r="7" spans="1:8">
      <c r="A7" t="s">
        <v>82</v>
      </c>
      <c r="B7" t="s">
        <v>85</v>
      </c>
      <c r="C7" s="3">
        <v>252</v>
      </c>
      <c r="D7" t="str">
        <f>VLOOKUP(A7,HOP!A:L,12,0)</f>
        <v>252.00</v>
      </c>
      <c r="E7" t="str">
        <f>VLOOKUP(A7,HOP!A:C,3,0)</f>
        <v>2637493</v>
      </c>
      <c r="F7">
        <f t="shared" si="0"/>
        <v>0</v>
      </c>
      <c r="G7" t="str">
        <f t="shared" si="1"/>
        <v>，2637493</v>
      </c>
      <c r="H7" t="str">
        <f>VLOOKUP(A7,HOP!A:U,21,0)</f>
        <v>直连</v>
      </c>
    </row>
    <row r="8" spans="1:8">
      <c r="A8" t="s">
        <v>92</v>
      </c>
      <c r="B8" t="s">
        <v>85</v>
      </c>
      <c r="C8" s="3">
        <v>274</v>
      </c>
      <c r="D8" t="str">
        <f>VLOOKUP(A8,HOP!A:L,12,0)</f>
        <v>274.00</v>
      </c>
      <c r="E8" t="str">
        <f>VLOOKUP(A8,HOP!A:C,3,0)</f>
        <v>2637456</v>
      </c>
      <c r="F8">
        <f t="shared" si="0"/>
        <v>0</v>
      </c>
      <c r="G8" t="str">
        <f t="shared" si="1"/>
        <v>，2637456</v>
      </c>
      <c r="H8" t="str">
        <f>VLOOKUP(A8,HOP!A:U,21,0)</f>
        <v>直连</v>
      </c>
    </row>
    <row r="9" spans="1:8">
      <c r="A9" t="s">
        <v>100</v>
      </c>
      <c r="B9" t="s">
        <v>103</v>
      </c>
      <c r="C9" s="3">
        <v>288</v>
      </c>
      <c r="D9" t="str">
        <f>VLOOKUP(A9,HOP!A:L,12,0)</f>
        <v>288.00</v>
      </c>
      <c r="E9" t="str">
        <f>VLOOKUP(A9,HOP!A:C,3,0)</f>
        <v>2637818</v>
      </c>
      <c r="F9">
        <f t="shared" si="0"/>
        <v>0</v>
      </c>
      <c r="G9" t="str">
        <f t="shared" si="1"/>
        <v>，2637818</v>
      </c>
      <c r="H9" t="str">
        <f>VLOOKUP(A9,HOP!A:U,21,0)</f>
        <v>直连</v>
      </c>
    </row>
    <row r="10" spans="1:8">
      <c r="A10" t="s">
        <v>110</v>
      </c>
      <c r="B10" t="s">
        <v>103</v>
      </c>
      <c r="C10" s="3">
        <v>280</v>
      </c>
      <c r="D10" t="str">
        <f>VLOOKUP(A10,HOP!A:L,12,0)</f>
        <v>280.00</v>
      </c>
      <c r="E10" t="str">
        <f>VLOOKUP(A10,HOP!A:C,3,0)</f>
        <v>2637709</v>
      </c>
      <c r="F10">
        <f t="shared" si="0"/>
        <v>0</v>
      </c>
      <c r="G10" t="str">
        <f t="shared" si="1"/>
        <v>，2637709</v>
      </c>
      <c r="H10" t="str">
        <f>VLOOKUP(A10,HOP!A:U,21,0)</f>
        <v>直连</v>
      </c>
    </row>
    <row r="11" spans="1:8">
      <c r="A11" t="s">
        <v>119</v>
      </c>
      <c r="B11" t="s">
        <v>103</v>
      </c>
      <c r="C11" s="3">
        <v>245</v>
      </c>
      <c r="D11" t="str">
        <f>VLOOKUP(A11,HOP!A:L,12,0)</f>
        <v>245.00</v>
      </c>
      <c r="E11" t="str">
        <f>VLOOKUP(A11,HOP!A:C,3,0)</f>
        <v>2638012</v>
      </c>
      <c r="F11">
        <f t="shared" si="0"/>
        <v>0</v>
      </c>
      <c r="G11" t="str">
        <f t="shared" si="1"/>
        <v>，2638012</v>
      </c>
      <c r="H11" t="str">
        <f>VLOOKUP(A11,HOP!A:U,21,0)</f>
        <v>直连</v>
      </c>
    </row>
    <row r="13" spans="3:3">
      <c r="C13">
        <f>SUM(C2:C12)</f>
        <v>4161</v>
      </c>
    </row>
    <row r="14" spans="3:3">
      <c r="C14" t="s">
        <v>15</v>
      </c>
    </row>
    <row r="18" spans="1:1">
      <c r="A18" t="s">
        <v>163</v>
      </c>
    </row>
    <row r="19" spans="1:1">
      <c r="A19" t="s">
        <v>164</v>
      </c>
    </row>
  </sheetData>
  <autoFilter ref="A1:H11">
    <filterColumn colId="2">
      <filters>
        <filter val="280"/>
        <filter val="252"/>
        <filter val="1032"/>
        <filter val="353"/>
        <filter val="274"/>
        <filter val="245"/>
        <filter val="405"/>
        <filter val="288"/>
      </filters>
    </filterColumn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165</v>
      </c>
      <c r="B1" s="2" t="s">
        <v>166</v>
      </c>
      <c r="C1" s="2" t="s">
        <v>167</v>
      </c>
      <c r="D1" s="2" t="s">
        <v>17</v>
      </c>
      <c r="E1" s="2" t="s">
        <v>168</v>
      </c>
      <c r="F1" s="2" t="s">
        <v>169</v>
      </c>
      <c r="G1" s="2" t="s">
        <v>170</v>
      </c>
      <c r="H1" s="2" t="s">
        <v>171</v>
      </c>
      <c r="I1" s="2" t="s">
        <v>172</v>
      </c>
      <c r="J1" s="2" t="s">
        <v>173</v>
      </c>
      <c r="K1" s="2" t="s">
        <v>174</v>
      </c>
      <c r="L1" s="2" t="s">
        <v>175</v>
      </c>
      <c r="M1" s="2" t="s">
        <v>176</v>
      </c>
      <c r="N1" s="2" t="s">
        <v>177</v>
      </c>
      <c r="O1" s="2" t="s">
        <v>178</v>
      </c>
      <c r="P1" s="2" t="s">
        <v>179</v>
      </c>
      <c r="Q1" s="2" t="s">
        <v>180</v>
      </c>
      <c r="R1" s="2" t="s">
        <v>181</v>
      </c>
      <c r="S1" s="2" t="s">
        <v>182</v>
      </c>
      <c r="T1" s="2" t="s">
        <v>183</v>
      </c>
      <c r="U1" s="2" t="s">
        <v>184</v>
      </c>
    </row>
    <row r="2" s="1" customFormat="1" spans="1:21">
      <c r="A2" s="1" t="s">
        <v>119</v>
      </c>
      <c r="B2" s="1" t="s">
        <v>185</v>
      </c>
      <c r="C2" s="1" t="s">
        <v>126</v>
      </c>
      <c r="D2" s="1" t="s">
        <v>186</v>
      </c>
      <c r="E2" s="1" t="s">
        <v>123</v>
      </c>
      <c r="F2" s="1" t="s">
        <v>185</v>
      </c>
      <c r="G2" s="1" t="s">
        <v>187</v>
      </c>
      <c r="H2" s="1" t="s">
        <v>188</v>
      </c>
      <c r="I2" s="1" t="s">
        <v>124</v>
      </c>
      <c r="J2" s="1" t="s">
        <v>189</v>
      </c>
      <c r="K2" s="1" t="s">
        <v>124</v>
      </c>
      <c r="L2" s="1" t="s">
        <v>124</v>
      </c>
      <c r="M2" s="1" t="s">
        <v>190</v>
      </c>
      <c r="N2" s="1" t="s">
        <v>190</v>
      </c>
      <c r="O2" s="1" t="s">
        <v>14</v>
      </c>
      <c r="P2" s="1" t="s">
        <v>191</v>
      </c>
      <c r="Q2" s="1" t="s">
        <v>192</v>
      </c>
      <c r="R2" s="1" t="s">
        <v>193</v>
      </c>
      <c r="S2" s="1" t="s">
        <v>138</v>
      </c>
      <c r="T2" s="1" t="s">
        <v>194</v>
      </c>
      <c r="U2" s="1" t="s">
        <v>195</v>
      </c>
    </row>
    <row r="3" s="1" customFormat="1" spans="1:21">
      <c r="A3" s="1" t="s">
        <v>100</v>
      </c>
      <c r="B3" s="1" t="s">
        <v>185</v>
      </c>
      <c r="C3" s="1" t="s">
        <v>108</v>
      </c>
      <c r="D3" s="1" t="s">
        <v>101</v>
      </c>
      <c r="E3" s="1" t="s">
        <v>196</v>
      </c>
      <c r="F3" s="1" t="s">
        <v>185</v>
      </c>
      <c r="G3" s="1" t="s">
        <v>187</v>
      </c>
      <c r="H3" s="1" t="s">
        <v>188</v>
      </c>
      <c r="I3" s="1" t="s">
        <v>106</v>
      </c>
      <c r="J3" s="1" t="s">
        <v>189</v>
      </c>
      <c r="K3" s="1" t="s">
        <v>106</v>
      </c>
      <c r="L3" s="1" t="s">
        <v>106</v>
      </c>
      <c r="M3" s="1" t="s">
        <v>190</v>
      </c>
      <c r="N3" s="1" t="s">
        <v>190</v>
      </c>
      <c r="O3" s="1" t="s">
        <v>14</v>
      </c>
      <c r="P3" s="1" t="s">
        <v>191</v>
      </c>
      <c r="Q3" s="1" t="s">
        <v>192</v>
      </c>
      <c r="R3" s="1" t="s">
        <v>197</v>
      </c>
      <c r="S3" s="1" t="s">
        <v>138</v>
      </c>
      <c r="T3" s="1" t="s">
        <v>194</v>
      </c>
      <c r="U3" s="1" t="s">
        <v>195</v>
      </c>
    </row>
    <row r="4" s="1" customFormat="1" spans="1:21">
      <c r="A4" s="1" t="s">
        <v>110</v>
      </c>
      <c r="B4" s="1" t="s">
        <v>185</v>
      </c>
      <c r="C4" s="1" t="s">
        <v>117</v>
      </c>
      <c r="D4" s="1" t="s">
        <v>111</v>
      </c>
      <c r="E4" s="1" t="s">
        <v>114</v>
      </c>
      <c r="F4" s="1" t="s">
        <v>185</v>
      </c>
      <c r="G4" s="1" t="s">
        <v>187</v>
      </c>
      <c r="H4" s="1" t="s">
        <v>188</v>
      </c>
      <c r="I4" s="1" t="s">
        <v>115</v>
      </c>
      <c r="J4" s="1" t="s">
        <v>189</v>
      </c>
      <c r="K4" s="1" t="s">
        <v>115</v>
      </c>
      <c r="L4" s="1" t="s">
        <v>115</v>
      </c>
      <c r="M4" s="1" t="s">
        <v>190</v>
      </c>
      <c r="N4" s="1" t="s">
        <v>190</v>
      </c>
      <c r="O4" s="1" t="s">
        <v>14</v>
      </c>
      <c r="P4" s="1" t="s">
        <v>191</v>
      </c>
      <c r="Q4" s="1" t="s">
        <v>192</v>
      </c>
      <c r="R4" s="1" t="s">
        <v>198</v>
      </c>
      <c r="S4" s="1" t="s">
        <v>138</v>
      </c>
      <c r="T4" s="1" t="s">
        <v>194</v>
      </c>
      <c r="U4" s="1" t="s">
        <v>195</v>
      </c>
    </row>
    <row r="5" s="1" customFormat="1" spans="1:21">
      <c r="A5" s="1" t="s">
        <v>82</v>
      </c>
      <c r="B5" s="1" t="s">
        <v>199</v>
      </c>
      <c r="C5" s="1" t="s">
        <v>90</v>
      </c>
      <c r="D5" s="1" t="s">
        <v>200</v>
      </c>
      <c r="E5" s="1" t="s">
        <v>87</v>
      </c>
      <c r="F5" s="1" t="s">
        <v>199</v>
      </c>
      <c r="G5" s="1" t="s">
        <v>185</v>
      </c>
      <c r="H5" s="1" t="s">
        <v>188</v>
      </c>
      <c r="I5" s="1" t="s">
        <v>88</v>
      </c>
      <c r="J5" s="1" t="s">
        <v>189</v>
      </c>
      <c r="K5" s="1" t="s">
        <v>88</v>
      </c>
      <c r="L5" s="1" t="s">
        <v>88</v>
      </c>
      <c r="M5" s="1" t="s">
        <v>190</v>
      </c>
      <c r="N5" s="1" t="s">
        <v>190</v>
      </c>
      <c r="O5" s="1" t="s">
        <v>14</v>
      </c>
      <c r="P5" s="1" t="s">
        <v>191</v>
      </c>
      <c r="Q5" s="1" t="s">
        <v>192</v>
      </c>
      <c r="R5" s="1" t="s">
        <v>201</v>
      </c>
      <c r="S5" s="1" t="s">
        <v>138</v>
      </c>
      <c r="T5" s="1" t="s">
        <v>194</v>
      </c>
      <c r="U5" s="1" t="s">
        <v>195</v>
      </c>
    </row>
    <row r="6" s="1" customFormat="1" spans="1:21">
      <c r="A6" s="1" t="s">
        <v>92</v>
      </c>
      <c r="B6" s="1" t="s">
        <v>199</v>
      </c>
      <c r="C6" s="1" t="s">
        <v>98</v>
      </c>
      <c r="D6" s="1" t="s">
        <v>202</v>
      </c>
      <c r="E6" s="1" t="s">
        <v>95</v>
      </c>
      <c r="F6" s="1" t="s">
        <v>199</v>
      </c>
      <c r="G6" s="1" t="s">
        <v>185</v>
      </c>
      <c r="H6" s="1" t="s">
        <v>188</v>
      </c>
      <c r="I6" s="1" t="s">
        <v>96</v>
      </c>
      <c r="J6" s="1" t="s">
        <v>189</v>
      </c>
      <c r="K6" s="1" t="s">
        <v>96</v>
      </c>
      <c r="L6" s="1" t="s">
        <v>96</v>
      </c>
      <c r="M6" s="1" t="s">
        <v>190</v>
      </c>
      <c r="N6" s="1" t="s">
        <v>190</v>
      </c>
      <c r="O6" s="1" t="s">
        <v>14</v>
      </c>
      <c r="P6" s="1" t="s">
        <v>191</v>
      </c>
      <c r="Q6" s="1" t="s">
        <v>192</v>
      </c>
      <c r="R6" s="1" t="s">
        <v>203</v>
      </c>
      <c r="S6" s="1" t="s">
        <v>138</v>
      </c>
      <c r="T6" s="1" t="s">
        <v>194</v>
      </c>
      <c r="U6" s="1" t="s">
        <v>195</v>
      </c>
    </row>
    <row r="7" s="1" customFormat="1" spans="1:21">
      <c r="A7" s="1" t="s">
        <v>45</v>
      </c>
      <c r="B7" s="1" t="s">
        <v>204</v>
      </c>
      <c r="C7" s="1" t="s">
        <v>54</v>
      </c>
      <c r="D7" s="1" t="s">
        <v>205</v>
      </c>
      <c r="E7" s="1" t="s">
        <v>50</v>
      </c>
      <c r="F7" s="1" t="s">
        <v>206</v>
      </c>
      <c r="G7" s="1" t="s">
        <v>207</v>
      </c>
      <c r="H7" s="1" t="s">
        <v>188</v>
      </c>
      <c r="I7" s="1" t="s">
        <v>52</v>
      </c>
      <c r="J7" s="1" t="s">
        <v>189</v>
      </c>
      <c r="K7" s="1" t="s">
        <v>52</v>
      </c>
      <c r="L7" s="1" t="s">
        <v>52</v>
      </c>
      <c r="M7" s="1" t="s">
        <v>190</v>
      </c>
      <c r="N7" s="1" t="s">
        <v>190</v>
      </c>
      <c r="O7" s="1" t="s">
        <v>14</v>
      </c>
      <c r="P7" s="1" t="s">
        <v>191</v>
      </c>
      <c r="Q7" s="1" t="s">
        <v>192</v>
      </c>
      <c r="R7" s="1" t="s">
        <v>208</v>
      </c>
      <c r="S7" s="1" t="s">
        <v>138</v>
      </c>
      <c r="T7" s="1" t="s">
        <v>194</v>
      </c>
      <c r="U7" s="1" t="s">
        <v>195</v>
      </c>
    </row>
    <row r="8" s="1" customFormat="1" spans="1:21">
      <c r="A8" s="1" t="s">
        <v>78</v>
      </c>
      <c r="B8" s="1" t="s">
        <v>204</v>
      </c>
      <c r="C8" s="1" t="s">
        <v>81</v>
      </c>
      <c r="D8" s="1" t="s">
        <v>209</v>
      </c>
      <c r="E8" s="1" t="s">
        <v>80</v>
      </c>
      <c r="F8" s="1" t="s">
        <v>206</v>
      </c>
      <c r="G8" s="1" t="s">
        <v>199</v>
      </c>
      <c r="H8" s="1" t="s">
        <v>188</v>
      </c>
      <c r="I8" s="1" t="s">
        <v>41</v>
      </c>
      <c r="J8" s="1" t="s">
        <v>189</v>
      </c>
      <c r="K8" s="1" t="s">
        <v>41</v>
      </c>
      <c r="L8" s="1" t="s">
        <v>41</v>
      </c>
      <c r="M8" s="1" t="s">
        <v>190</v>
      </c>
      <c r="N8" s="1" t="s">
        <v>190</v>
      </c>
      <c r="O8" s="1" t="s">
        <v>14</v>
      </c>
      <c r="P8" s="1" t="s">
        <v>191</v>
      </c>
      <c r="Q8" s="1" t="s">
        <v>192</v>
      </c>
      <c r="R8" s="1" t="s">
        <v>210</v>
      </c>
      <c r="S8" s="1" t="s">
        <v>138</v>
      </c>
      <c r="T8" s="1" t="s">
        <v>194</v>
      </c>
      <c r="U8" s="1" t="s">
        <v>195</v>
      </c>
    </row>
    <row r="9" s="1" customFormat="1" spans="1:21">
      <c r="A9" s="1" t="s">
        <v>32</v>
      </c>
      <c r="B9" s="1" t="s">
        <v>211</v>
      </c>
      <c r="C9" s="1" t="s">
        <v>43</v>
      </c>
      <c r="D9" s="1" t="s">
        <v>209</v>
      </c>
      <c r="E9" s="1" t="s">
        <v>38</v>
      </c>
      <c r="F9" s="1" t="s">
        <v>212</v>
      </c>
      <c r="G9" s="1" t="s">
        <v>206</v>
      </c>
      <c r="H9" s="1" t="s">
        <v>188</v>
      </c>
      <c r="I9" s="1" t="s">
        <v>41</v>
      </c>
      <c r="J9" s="1" t="s">
        <v>189</v>
      </c>
      <c r="K9" s="1" t="s">
        <v>41</v>
      </c>
      <c r="L9" s="1" t="s">
        <v>41</v>
      </c>
      <c r="M9" s="1" t="s">
        <v>190</v>
      </c>
      <c r="N9" s="1" t="s">
        <v>190</v>
      </c>
      <c r="O9" s="1" t="s">
        <v>14</v>
      </c>
      <c r="P9" s="1" t="s">
        <v>191</v>
      </c>
      <c r="Q9" s="1" t="s">
        <v>192</v>
      </c>
      <c r="R9" s="1" t="s">
        <v>213</v>
      </c>
      <c r="S9" s="1" t="s">
        <v>138</v>
      </c>
      <c r="T9" s="1" t="s">
        <v>194</v>
      </c>
      <c r="U9" s="1" t="s">
        <v>195</v>
      </c>
    </row>
    <row r="10" s="1" customFormat="1" spans="1:21">
      <c r="A10" s="1" t="s">
        <v>68</v>
      </c>
      <c r="B10" s="1" t="s">
        <v>214</v>
      </c>
      <c r="C10" s="1" t="s">
        <v>76</v>
      </c>
      <c r="D10" s="1" t="s">
        <v>215</v>
      </c>
      <c r="E10" s="1" t="s">
        <v>73</v>
      </c>
      <c r="F10" s="1" t="s">
        <v>207</v>
      </c>
      <c r="G10" s="1" t="s">
        <v>216</v>
      </c>
      <c r="H10" s="1" t="s">
        <v>188</v>
      </c>
      <c r="I10" s="1" t="s">
        <v>74</v>
      </c>
      <c r="J10" s="1" t="s">
        <v>189</v>
      </c>
      <c r="K10" s="1" t="s">
        <v>74</v>
      </c>
      <c r="L10" s="1" t="s">
        <v>74</v>
      </c>
      <c r="M10" s="1" t="s">
        <v>190</v>
      </c>
      <c r="N10" s="1" t="s">
        <v>190</v>
      </c>
      <c r="O10" s="1" t="s">
        <v>14</v>
      </c>
      <c r="P10" s="1" t="s">
        <v>191</v>
      </c>
      <c r="Q10" s="1" t="s">
        <v>192</v>
      </c>
      <c r="R10" s="1" t="s">
        <v>217</v>
      </c>
      <c r="S10" s="1" t="s">
        <v>138</v>
      </c>
      <c r="T10" s="1" t="s">
        <v>194</v>
      </c>
      <c r="U10" s="1" t="s">
        <v>195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2022-05-30T03:32:00Z</dcterms:created>
  <dcterms:modified xsi:type="dcterms:W3CDTF">2022-08-02T03:09:39Z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66A93F864EAA492192C522234EBDD83A</vt:lpwstr>
  </property>
  <property fmtid="{D5CDD505-2E9C-101B-9397-08002B2CF9AE}" pid="3" name="KSOProductBuildVer">
    <vt:lpwstr>2052-11.1.0.11875</vt:lpwstr>
  </property>
</Properties>
</file>