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<sst xmlns="http://schemas.openxmlformats.org/spreadsheetml/2006/main" count="366" uniqueCount="166">
  <si>
    <t>去哪儿网酒店预付对账单</t>
  </si>
  <si>
    <t>供应商名称：</t>
  </si>
  <si>
    <t>趣悠游</t>
  </si>
  <si>
    <t>结算周期：</t>
  </si>
  <si>
    <t>2022-07-25至2022-07-31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</si>
  <si>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</si>
  <si>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</si>
  <si>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</si>
  <si>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</si>
  <si>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</si>
  <si>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</si>
  <si>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</si>
  <si>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</si>
  <si>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</si>
  <si>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</si>
  <si>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</si>
  <si>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</si>
  <si>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</si>
  <si>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</si>
  <si>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</si>
  <si>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¥3,535.00</t>
  </si>
  <si>
    <t>¥379.00</t>
  </si>
  <si>
    <t>¥3,156.00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</si>
  <si>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</si>
  <si>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</si>
  <si>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</si>
  <si>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</si>
  <si>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</si>
  <si>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</si>
  <si>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</si>
  <si>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</si>
  <si>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</si>
  <si>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</si>
  <si>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</si>
  <si>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</si>
  <si>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</si>
  <si>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</si>
  <si>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</si>
  <si>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</si>
  <si>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</si>
  <si>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</si>
  <si>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</si>
  <si>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</si>
  <si>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</si>
  <si>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</si>
  <si>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</si>
  <si>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</si>
  <si>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</si>
  <si>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</si>
  <si>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</si>
  <si>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</si>
  <si>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</si>
  <si>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</si>
  <si>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</si>
  <si>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</si>
  <si>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</si>
  <si>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</si>
  <si>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</si>
  <si>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</si>
  <si>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</si>
  <si>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</si>
  <si>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</si>
  <si>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</si>
  <si>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</si>
  <si>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</si>
  <si>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</si>
  <si>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</si>
  <si>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</si>
  <si>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</si>
  <si>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703068360842</t>
  </si>
  <si>
    <t>2631185</t>
  </si>
  <si>
    <t>酒店预付</t>
  </si>
  <si>
    <t>否</t>
  </si>
  <si>
    <t>普通</t>
  </si>
  <si>
    <t>197301494</t>
  </si>
  <si>
    <t>曼谷拉差达瑞士酒店 (SHA Extra Plus)</t>
  </si>
  <si>
    <t>1626188</t>
  </si>
  <si>
    <t>ZHANG/TAO</t>
  </si>
  <si>
    <t>2022-07-24</t>
  </si>
  <si>
    <t>2022-07-25</t>
  </si>
  <si>
    <t>¥536.00</t>
  </si>
  <si>
    <t>¥56.00</t>
  </si>
  <si>
    <t>¥480.00</t>
  </si>
  <si>
    <t>Swiss Premier Room</t>
  </si>
  <si>
    <t>WEBSITE</t>
  </si>
  <si>
    <t>703065316720</t>
  </si>
  <si>
    <t>2627827</t>
  </si>
  <si>
    <t>197321936</t>
  </si>
  <si>
    <t>加亚娜海滨度假酒店</t>
  </si>
  <si>
    <t>LI/XIAOHUI|ZHAO/YIHUI</t>
  </si>
  <si>
    <t>2022-07-21</t>
  </si>
  <si>
    <t>2022-07-26</t>
  </si>
  <si>
    <t>2022-07-27</t>
  </si>
  <si>
    <t>¥2,223.00</t>
  </si>
  <si>
    <t>¥241.00</t>
  </si>
  <si>
    <t>¥1,982.00</t>
  </si>
  <si>
    <t>Ocean villa</t>
  </si>
  <si>
    <t>703070188087</t>
  </si>
  <si>
    <t>2633354</t>
  </si>
  <si>
    <t>197283902</t>
  </si>
  <si>
    <t>拉斯维加斯美高梅公园酒店</t>
  </si>
  <si>
    <t>CHALMERS/HELEN|CHALMERS/HELEN</t>
  </si>
  <si>
    <t>¥776.00</t>
  </si>
  <si>
    <t>¥82.00</t>
  </si>
  <si>
    <t>¥694.00</t>
  </si>
  <si>
    <t>Park MGM Two Queen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</si>
  <si>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</si>
  <si>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</si>
  <si>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</si>
  <si>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</si>
  <si>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</si>
  <si>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</si>
  <si>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</si>
  <si>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</si>
  <si>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</si>
  <si>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</si>
  <si>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</si>
  <si>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A220802103735481</t>
  </si>
  <si>
    <t>A220802103758481</t>
  </si>
  <si>
    <r>
      <t>总计：</t>
    </r>
    <r>
      <rPr>
        <sz val="10"/>
        <rFont val="Arial"/>
        <charset val="134"/>
      </rPr>
      <t>3156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</si>
  <si>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</si>
  <si>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</si>
  <si>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</si>
  <si>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</si>
  <si>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</si>
  <si>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</si>
  <si>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</si>
  <si>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</si>
  <si>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</si>
  <si>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</si>
  <si>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</si>
  <si>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</si>
  <si>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</si>
  <si>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</si>
  <si>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</si>
  <si>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</si>
  <si>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</si>
  <si>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703073931857</t>
  </si>
  <si>
    <t>2022-07-29</t>
  </si>
  <si>
    <t>2637251</t>
  </si>
  <si>
    <t>香港夏利酒店</t>
  </si>
  <si>
    <t>LI ZHIQIANG</t>
  </si>
  <si>
    <t>2022-07-30</t>
  </si>
  <si>
    <t>2022-07-31</t>
  </si>
  <si>
    <t>退房日周结</t>
  </si>
  <si>
    <t>1513.00</t>
  </si>
  <si>
    <t>RMB</t>
  </si>
  <si>
    <t>0</t>
  </si>
  <si>
    <t>0.00</t>
  </si>
  <si>
    <t>趣悠游国际直连</t>
  </si>
  <si>
    <t>1659</t>
  </si>
  <si>
    <t>2022-07-29 19:23:19</t>
  </si>
  <si>
    <t>汇智国际旅游发展有限公司</t>
  </si>
  <si>
    <t>直连</t>
  </si>
  <si>
    <t>CHALMERS HELEN,CHALMERS HELEN</t>
  </si>
  <si>
    <t>694.00</t>
  </si>
  <si>
    <t>2022-07-26 14:02:22</t>
  </si>
  <si>
    <t>曼谷拉查达瑞士酒店</t>
  </si>
  <si>
    <t>ZHANG TAO</t>
  </si>
  <si>
    <t>480.00</t>
  </si>
  <si>
    <t>2022-07-24 15:29:13</t>
  </si>
  <si>
    <t>直采</t>
  </si>
  <si>
    <t>哥打京那巴鲁伽亚娜海洋度假村</t>
  </si>
  <si>
    <t>LI XIAOHUI,ZHAO YIHUI</t>
  </si>
  <si>
    <t>1982.00</t>
  </si>
  <si>
    <t>2022-07-21 11:41:41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</si>
</sst>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91</v>
      </c>
      <c r="P3" s="7" t="s">
        <v>92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99</v>
      </c>
      <c r="H4" s="7" t="s">
        <v>100</v>
      </c>
      <c r="I4" s="7" t="s">
        <v>76</v>
      </c>
      <c r="J4" s="7" t="s">
        <v>2</v>
      </c>
      <c r="K4" s="7" t="s">
        <v>101</v>
      </c>
      <c r="L4" s="7">
        <v>2</v>
      </c>
      <c r="M4" s="7">
        <v>1</v>
      </c>
      <c r="N4" s="7" t="s">
        <v>91</v>
      </c>
      <c r="O4" s="7" t="s">
        <v>91</v>
      </c>
      <c r="P4" s="7" t="s">
        <v>92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84</v>
      </c>
      <c r="AG4" t="s">
        <v>72</v>
      </c>
      <c r="AH4" t="s">
        <v>19</v>
      </c>
    </row>
    <row r="5" customHeight="1" spans="1:32">
      <c r="A5" s="10" t="s">
        <v>106</v>
      </c>
      <c r="B5" s="10"/>
      <c r="C5" s="10" t="s">
        <v>107</v>
      </c>
      <c r="D5" s="10"/>
      <c r="E5" s="10"/>
      <c r="F5" s="10"/>
      <c r="G5" s="10" t="s">
        <v>107</v>
      </c>
      <c r="H5" s="10" t="s">
        <v>107</v>
      </c>
      <c r="I5" s="10" t="s">
        <v>107</v>
      </c>
      <c r="J5" s="10" t="s">
        <v>107</v>
      </c>
      <c r="K5" s="10" t="s">
        <v>107</v>
      </c>
      <c r="L5" s="10" t="s">
        <v>107</v>
      </c>
      <c r="M5" s="10" t="s">
        <v>107</v>
      </c>
      <c r="N5" s="10" t="s">
        <v>107</v>
      </c>
      <c r="O5" s="10" t="s">
        <v>107</v>
      </c>
      <c r="P5" s="10" t="s">
        <v>107</v>
      </c>
      <c r="Q5" s="10"/>
      <c r="R5" s="13" t="s">
        <v>20</v>
      </c>
      <c r="S5" s="13" t="s">
        <v>19</v>
      </c>
      <c r="T5" s="10" t="s">
        <v>107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107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D42" sqref="D42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108</v>
      </c>
      <c r="B1" s="4" t="s">
        <v>109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110</v>
      </c>
      <c r="H1" s="4" t="s">
        <v>111</v>
      </c>
      <c r="I1" s="4" t="s">
        <v>13</v>
      </c>
      <c r="J1" s="4" t="s">
        <v>17</v>
      </c>
      <c r="K1" s="4" t="s">
        <v>18</v>
      </c>
      <c r="L1" s="9" t="s">
        <v>112</v>
      </c>
      <c r="M1" s="4" t="s">
        <v>113</v>
      </c>
      <c r="N1" s="4" t="s">
        <v>114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115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1" sqref="A11:C1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116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480</v>
      </c>
      <c r="E2" t="str">
        <f>VLOOKUP(A2,HOP!A:L,12,0)</f>
        <v>480.00</v>
      </c>
      <c r="F2" t="str">
        <f>VLOOKUP(A2,HOP!A:C,3,0)</f>
        <v>2631185</v>
      </c>
      <c r="G2">
        <f>D2-E2</f>
        <v>0</v>
      </c>
      <c r="H2" t="str">
        <f>$H$1&amp;F2</f>
        <v>，2631185</v>
      </c>
      <c r="I2" t="str">
        <f>VLOOKUP(A2,HOP!A:U,21,0)</f>
        <v>直采</v>
      </c>
    </row>
    <row r="3" ht="14.25" customHeight="1" spans="1:9">
      <c r="A3" s="6" t="s">
        <v>85</v>
      </c>
      <c r="B3" s="7" t="s">
        <v>91</v>
      </c>
      <c r="C3" s="7" t="s">
        <v>92</v>
      </c>
      <c r="D3" s="3">
        <v>1982</v>
      </c>
      <c r="E3" t="str">
        <f>VLOOKUP(A3,HOP!A:L,12,0)</f>
        <v>1982.00</v>
      </c>
      <c r="F3" t="str">
        <f>VLOOKUP(A3,HOP!A:C,3,0)</f>
        <v>2627827</v>
      </c>
      <c r="G3">
        <f>D3-E3</f>
        <v>0</v>
      </c>
      <c r="H3" t="str">
        <f>$H$1&amp;F3</f>
        <v>，2627827</v>
      </c>
      <c r="I3" t="str">
        <f>VLOOKUP(A3,HOP!A:U,21,0)</f>
        <v>直采</v>
      </c>
    </row>
    <row r="4" ht="14.25" customHeight="1" spans="1:9">
      <c r="A4" s="6" t="s">
        <v>97</v>
      </c>
      <c r="B4" s="7" t="s">
        <v>91</v>
      </c>
      <c r="C4" s="7" t="s">
        <v>92</v>
      </c>
      <c r="D4" s="3">
        <v>694</v>
      </c>
      <c r="E4" t="str">
        <f>VLOOKUP(A4,HOP!A:L,12,0)</f>
        <v>694.00</v>
      </c>
      <c r="F4" t="str">
        <f>VLOOKUP(A4,HOP!A:C,3,0)</f>
        <v>2633354</v>
      </c>
      <c r="G4">
        <f>D4-E4</f>
        <v>0</v>
      </c>
      <c r="H4" t="str">
        <f>$H$1&amp;F4</f>
        <v>，2633354</v>
      </c>
      <c r="I4" t="str">
        <f>VLOOKUP(A4,HOP!A:U,21,0)</f>
        <v>直连</v>
      </c>
    </row>
    <row r="6" spans="4:4">
      <c r="D6" s="3">
        <f>SUM(D2:D5)</f>
        <v>3156</v>
      </c>
    </row>
    <row r="7" ht="14.25" spans="4:4">
      <c r="D7" s="8" t="s">
        <v>22</v>
      </c>
    </row>
    <row r="11" spans="1:3">
      <c r="A11" t="s">
        <v>117</v>
      </c>
      <c r="C11">
        <v>2462</v>
      </c>
    </row>
    <row r="12" spans="1:3">
      <c r="A12" t="s">
        <v>118</v>
      </c>
      <c r="C12">
        <v>694</v>
      </c>
    </row>
    <row r="13" spans="1:3">
      <c r="A13" s="5" t="s">
        <v>119</v>
      </c>
      <c r="C13">
        <f>SUM(C11:C12)</f>
        <v>3156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1">
      <c r="A1" s="2" t="s">
        <v>120</v>
      </c>
      <c r="B1" s="2" t="s">
        <v>121</v>
      </c>
      <c r="C1" s="2" t="s">
        <v>122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123</v>
      </c>
      <c r="I1" s="2" t="s">
        <v>124</v>
      </c>
      <c r="J1" s="2" t="s">
        <v>125</v>
      </c>
      <c r="K1" s="2" t="s">
        <v>126</v>
      </c>
      <c r="L1" s="2" t="s">
        <v>127</v>
      </c>
      <c r="M1" s="2" t="s">
        <v>128</v>
      </c>
      <c r="N1" s="2" t="s">
        <v>129</v>
      </c>
      <c r="O1" s="2" t="s">
        <v>130</v>
      </c>
      <c r="P1" s="2" t="s">
        <v>131</v>
      </c>
      <c r="Q1" s="2" t="s">
        <v>132</v>
      </c>
      <c r="R1" s="2" t="s">
        <v>133</v>
      </c>
      <c r="S1" s="2" t="s">
        <v>134</v>
      </c>
      <c r="T1" s="2" t="s">
        <v>135</v>
      </c>
      <c r="U1" s="2" t="s">
        <v>136</v>
      </c>
    </row>
    <row r="2" s="1" customFormat="1" spans="1:21">
      <c r="A2" s="1" t="s">
        <v>137</v>
      </c>
      <c r="B2" s="1" t="s">
        <v>138</v>
      </c>
      <c r="C2" s="1" t="s">
        <v>139</v>
      </c>
      <c r="D2" s="1" t="s">
        <v>140</v>
      </c>
      <c r="E2" s="1" t="s">
        <v>141</v>
      </c>
      <c r="F2" s="1" t="s">
        <v>142</v>
      </c>
      <c r="G2" s="1" t="s">
        <v>143</v>
      </c>
      <c r="H2" s="1" t="s">
        <v>144</v>
      </c>
      <c r="I2" s="1" t="s">
        <v>145</v>
      </c>
      <c r="J2" s="1" t="s">
        <v>146</v>
      </c>
      <c r="K2" s="1" t="s">
        <v>145</v>
      </c>
      <c r="L2" s="1" t="s">
        <v>145</v>
      </c>
      <c r="M2" s="1" t="s">
        <v>147</v>
      </c>
      <c r="N2" s="1" t="s">
        <v>147</v>
      </c>
      <c r="O2" s="1" t="s">
        <v>148</v>
      </c>
      <c r="P2" s="1" t="s">
        <v>149</v>
      </c>
      <c r="Q2" s="1" t="s">
        <v>150</v>
      </c>
      <c r="R2" s="1" t="s">
        <v>151</v>
      </c>
      <c r="S2" s="1" t="s">
        <v>72</v>
      </c>
      <c r="T2" s="1" t="s">
        <v>152</v>
      </c>
      <c r="U2" s="1" t="s">
        <v>153</v>
      </c>
    </row>
    <row r="3" s="1" customFormat="1" spans="1:21">
      <c r="A3" s="1" t="s">
        <v>97</v>
      </c>
      <c r="B3" s="1" t="s">
        <v>91</v>
      </c>
      <c r="C3" s="1" t="s">
        <v>98</v>
      </c>
      <c r="D3" s="1" t="s">
        <v>100</v>
      </c>
      <c r="E3" s="1" t="s">
        <v>154</v>
      </c>
      <c r="F3" s="1" t="s">
        <v>91</v>
      </c>
      <c r="G3" s="1" t="s">
        <v>92</v>
      </c>
      <c r="H3" s="1" t="s">
        <v>144</v>
      </c>
      <c r="I3" s="1" t="s">
        <v>155</v>
      </c>
      <c r="J3" s="1" t="s">
        <v>146</v>
      </c>
      <c r="K3" s="1" t="s">
        <v>155</v>
      </c>
      <c r="L3" s="1" t="s">
        <v>155</v>
      </c>
      <c r="M3" s="1" t="s">
        <v>147</v>
      </c>
      <c r="N3" s="1" t="s">
        <v>147</v>
      </c>
      <c r="O3" s="1" t="s">
        <v>148</v>
      </c>
      <c r="P3" s="1" t="s">
        <v>149</v>
      </c>
      <c r="Q3" s="1" t="s">
        <v>150</v>
      </c>
      <c r="R3" s="1" t="s">
        <v>156</v>
      </c>
      <c r="S3" s="1" t="s">
        <v>72</v>
      </c>
      <c r="T3" s="1" t="s">
        <v>152</v>
      </c>
      <c r="U3" s="1" t="s">
        <v>153</v>
      </c>
    </row>
    <row r="4" s="1" customFormat="1" spans="1:21">
      <c r="A4" s="1" t="s">
        <v>69</v>
      </c>
      <c r="B4" s="1" t="s">
        <v>78</v>
      </c>
      <c r="C4" s="1" t="s">
        <v>70</v>
      </c>
      <c r="D4" s="1" t="s">
        <v>157</v>
      </c>
      <c r="E4" s="1" t="s">
        <v>158</v>
      </c>
      <c r="F4" s="1" t="s">
        <v>78</v>
      </c>
      <c r="G4" s="1" t="s">
        <v>79</v>
      </c>
      <c r="H4" s="1" t="s">
        <v>144</v>
      </c>
      <c r="I4" s="1" t="s">
        <v>159</v>
      </c>
      <c r="J4" s="1" t="s">
        <v>146</v>
      </c>
      <c r="K4" s="1" t="s">
        <v>159</v>
      </c>
      <c r="L4" s="1" t="s">
        <v>159</v>
      </c>
      <c r="M4" s="1" t="s">
        <v>147</v>
      </c>
      <c r="N4" s="1" t="s">
        <v>147</v>
      </c>
      <c r="O4" s="1" t="s">
        <v>148</v>
      </c>
      <c r="P4" s="1" t="s">
        <v>149</v>
      </c>
      <c r="Q4" s="1" t="s">
        <v>150</v>
      </c>
      <c r="R4" s="1" t="s">
        <v>160</v>
      </c>
      <c r="S4" s="1" t="s">
        <v>72</v>
      </c>
      <c r="T4" s="1" t="s">
        <v>152</v>
      </c>
      <c r="U4" s="1" t="s">
        <v>161</v>
      </c>
    </row>
    <row r="5" s="1" customFormat="1" spans="1:21">
      <c r="A5" s="1" t="s">
        <v>85</v>
      </c>
      <c r="B5" s="1" t="s">
        <v>90</v>
      </c>
      <c r="C5" s="1" t="s">
        <v>86</v>
      </c>
      <c r="D5" s="1" t="s">
        <v>162</v>
      </c>
      <c r="E5" s="1" t="s">
        <v>163</v>
      </c>
      <c r="F5" s="1" t="s">
        <v>91</v>
      </c>
      <c r="G5" s="1" t="s">
        <v>92</v>
      </c>
      <c r="H5" s="1" t="s">
        <v>144</v>
      </c>
      <c r="I5" s="1" t="s">
        <v>164</v>
      </c>
      <c r="J5" s="1" t="s">
        <v>146</v>
      </c>
      <c r="K5" s="1" t="s">
        <v>164</v>
      </c>
      <c r="L5" s="1" t="s">
        <v>164</v>
      </c>
      <c r="M5" s="1" t="s">
        <v>147</v>
      </c>
      <c r="N5" s="1" t="s">
        <v>147</v>
      </c>
      <c r="O5" s="1" t="s">
        <v>148</v>
      </c>
      <c r="P5" s="1" t="s">
        <v>149</v>
      </c>
      <c r="Q5" s="1" t="s">
        <v>150</v>
      </c>
      <c r="R5" s="1" t="s">
        <v>165</v>
      </c>
      <c r="S5" s="1" t="s">
        <v>72</v>
      </c>
      <c r="T5" s="1" t="s">
        <v>152</v>
      </c>
      <c r="U5" s="1" t="s">
        <v>161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2022-08-02T02:38:59Z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8A5D5D84731849E4ABF17D9826A461A4</vt:lpwstr>
  </property>
</Properties>
</file>