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<sst xmlns="http://schemas.openxmlformats.org/spreadsheetml/2006/main" count="434" uniqueCount="154">
  <si>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</si>
  <si>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</si>
  <si>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</si>
  <si>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</si>
  <si>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</si>
  <si>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</si>
  <si>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</si>
  <si>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</si>
  <si>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</si>
  <si>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</si>
  <si>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</si>
  <si>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</si>
  <si>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</si>
  <si>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</si>
  <si>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</si>
  <si>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</si>
  <si>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</si>
  <si>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</si>
  <si>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</si>
  <si>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</si>
  <si>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</si>
  <si>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</si>
  <si>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</si>
  <si>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</si>
  <si>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</si>
  <si>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18322040381	</t>
  </si>
  <si>
    <t>Ctrip</t>
  </si>
  <si>
    <t>正常</t>
  </si>
  <si>
    <t>[怀化]城市便捷酒店(怀化第一人民医院医学院店)(71584095)</t>
  </si>
  <si>
    <t>城景大床房&lt;双人入住&gt;&lt;内宾&gt;&lt;预付&gt;&lt;双早&gt;</t>
  </si>
  <si>
    <t>CNY</t>
  </si>
  <si>
    <t>李琳</t>
  </si>
  <si>
    <t>CA11323220802CNY</t>
  </si>
  <si>
    <t>未提现</t>
  </si>
  <si>
    <t>携程开票</t>
  </si>
  <si>
    <t xml:space="preserve">	</t>
  </si>
  <si>
    <t>取消</t>
  </si>
  <si>
    <t xml:space="preserve">18502234529	</t>
  </si>
  <si>
    <t>[威海]凯里亚德酒店(威海高铁站店)(71577038)</t>
  </si>
  <si>
    <t>荣享景观大床房&lt;双人入住&gt;&lt;内宾&gt;&lt;预付&gt;&lt;双早&gt;</t>
  </si>
  <si>
    <t>黄君婷</t>
  </si>
  <si>
    <t xml:space="preserve">18517083009	</t>
  </si>
  <si>
    <t>[杭州]锦江之星品尚(杭州滨江大学城浦沿地铁站酒店)(65383582)</t>
  </si>
  <si>
    <t>零压标准房A&lt;双人入住&gt;&lt;内宾&gt;&lt;预付&gt;&lt;双早&gt;</t>
  </si>
  <si>
    <t>黄蓉</t>
  </si>
  <si>
    <t xml:space="preserve">18517100392	</t>
  </si>
  <si>
    <t>零压商务房A&lt;双人入住&gt;&lt;内宾&gt;&lt;预付&gt;&lt;双早&gt;</t>
  </si>
  <si>
    <t>李志刚</t>
  </si>
  <si>
    <t xml:space="preserve">18534644423	</t>
  </si>
  <si>
    <t>[重庆]7天优品酒店(重庆红旗河沟加州店)(66021228)</t>
  </si>
  <si>
    <t>优品大床房&lt;双人入住&gt;&lt;内宾&gt;&lt;预付&gt;&lt;双早&gt;</t>
  </si>
  <si>
    <t>王淳浩</t>
  </si>
  <si>
    <t xml:space="preserve">18536772438	</t>
  </si>
  <si>
    <t>[广州]柏曼酒店(广州区庄地铁站店)(71567339)</t>
  </si>
  <si>
    <t>曼悦大床房&lt;双人入住&gt;&lt;内宾&gt;&lt;预付&gt;&lt;无早&gt;</t>
  </si>
  <si>
    <t>林艳</t>
  </si>
  <si>
    <t xml:space="preserve">18536946269	</t>
  </si>
  <si>
    <t>[惠州]维也纳酒店(惠州大亚湾万达店)(83969114)</t>
  </si>
  <si>
    <t>标准双床房&lt;双人入住&gt;&lt;内宾&gt;&lt;预付&gt;&lt;双早&gt;</t>
  </si>
  <si>
    <t>林一汉,何龙飞</t>
  </si>
  <si>
    <t xml:space="preserve">18542550318	</t>
  </si>
  <si>
    <t>[福州]锦江之星风尚(福州宜家鼓山店)(65976734)</t>
  </si>
  <si>
    <t>商务房A&lt;双人入住&gt;&lt;内宾&gt;&lt;预付&gt;&lt;双早&gt;</t>
  </si>
  <si>
    <t>周辉杰</t>
  </si>
  <si>
    <t xml:space="preserve">18545091223	</t>
  </si>
  <si>
    <t>[鞍山]凯里亚德酒店(鞍山火车站市府广场店)(83320925)</t>
  </si>
  <si>
    <t>乐享大床房&lt;双人入住&gt;&lt;内宾&gt;&lt;预付&gt;&lt;双早&gt;</t>
  </si>
  <si>
    <t>王晓舟</t>
  </si>
  <si>
    <t xml:space="preserve">18553782503	</t>
  </si>
  <si>
    <t>[侯马]侯马新田广场亚朵酒店(50191161)</t>
  </si>
  <si>
    <t>雅致大床房&lt;双人入住&gt;&lt;内宾&gt;&lt;预付&gt;&lt;单早&gt;</t>
  </si>
  <si>
    <t>胡志强</t>
  </si>
  <si>
    <t xml:space="preserve">18557198752	</t>
  </si>
  <si>
    <t>[兴城]白玉兰酒店(兴城中心广场温泉街店)(73246991)</t>
  </si>
  <si>
    <t>舒雅双床房&lt;双人入住&gt;&lt;内宾&gt;&lt;预付&gt;&lt;双早&gt;</t>
  </si>
  <si>
    <t>王森连</t>
  </si>
  <si>
    <t xml:space="preserve">18557537466	</t>
  </si>
  <si>
    <t>[昆明]7天优品酒店(昆明同德广场万宏路金星店)(83292967)</t>
  </si>
  <si>
    <t>优享双床房&lt;双人入住&gt;&lt;内宾&gt;&lt;预付&gt;&lt;双早&gt;</t>
  </si>
  <si>
    <t>陈思宇</t>
  </si>
  <si>
    <t>，</t>
  </si>
  <si>
    <t>A220802102021481</t>
  </si>
  <si>
    <t>CNY / HKD 当前参考汇率: 1.156131809</t>
  </si>
  <si>
    <t>总计： 3690.99 CNY/
4267.27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</si>
  <si>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</si>
  <si>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</si>
  <si>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</si>
  <si>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</si>
  <si>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</si>
  <si>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</si>
  <si>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</si>
  <si>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</si>
  <si>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</si>
  <si>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</si>
  <si>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</si>
  <si>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</si>
  <si>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</si>
  <si>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</si>
  <si>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</si>
  <si>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</si>
  <si>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</si>
  <si>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</si>
  <si>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2022-07-29</t>
  </si>
  <si>
    <t>2637540</t>
  </si>
  <si>
    <t>7天优品酒店(昆明同德广场万宏路金星店)</t>
  </si>
  <si>
    <t>2022-07-30</t>
  </si>
  <si>
    <t>退房日月结</t>
  </si>
  <si>
    <t>261.62</t>
  </si>
  <si>
    <t>RMB</t>
  </si>
  <si>
    <t>0</t>
  </si>
  <si>
    <t>0.00</t>
  </si>
  <si>
    <t>携程汇智国内直连</t>
  </si>
  <si>
    <t>1861</t>
  </si>
  <si>
    <t>2022-07-29 23:02:24</t>
  </si>
  <si>
    <t>否</t>
  </si>
  <si>
    <t>汇智国际旅游发展有限公司</t>
  </si>
  <si>
    <t>直连</t>
  </si>
  <si>
    <t>2637478</t>
  </si>
  <si>
    <t>白玉兰酒店(兴城中心广场温泉街店)</t>
  </si>
  <si>
    <t>312.09</t>
  </si>
  <si>
    <t>2022-07-29 22:05:44</t>
  </si>
  <si>
    <t>2636857</t>
  </si>
  <si>
    <t>侯马新田广场亚朵酒店</t>
  </si>
  <si>
    <t>294.57</t>
  </si>
  <si>
    <t>2022-07-29 14:21:45</t>
  </si>
  <si>
    <t>2022-07-28</t>
  </si>
  <si>
    <t>2635966</t>
  </si>
  <si>
    <t>凯里亚德酒店（鞍山市府广场店）</t>
  </si>
  <si>
    <t>2022-07-28 20:00:37</t>
  </si>
  <si>
    <t>2635231</t>
  </si>
  <si>
    <t>维也纳酒店(惠州大亚湾万达店)</t>
  </si>
  <si>
    <t>453.20</t>
  </si>
  <si>
    <t>2022-07-28 08:49:46</t>
  </si>
  <si>
    <t>2635202</t>
  </si>
  <si>
    <t>柏曼酒店(广州区庄地铁站店)</t>
  </si>
  <si>
    <t>473.28</t>
  </si>
  <si>
    <t>2022-07-28 07:59:56</t>
  </si>
  <si>
    <t>2022-07-26</t>
  </si>
  <si>
    <t>2633505</t>
  </si>
  <si>
    <t>锦江之星品尚(杭州滨江大学城浦沿地铁站酒店)</t>
  </si>
  <si>
    <t>269.86</t>
  </si>
  <si>
    <t>2022-07-26 16:36:16</t>
  </si>
  <si>
    <t>2633500</t>
  </si>
  <si>
    <t>286.34</t>
  </si>
  <si>
    <t>2022-07-26 16:33:46</t>
  </si>
  <si>
    <t>2022-07-25</t>
  </si>
  <si>
    <t>2631655</t>
  </si>
  <si>
    <t>凯里亚德酒店(威海高铁站店)</t>
  </si>
  <si>
    <t>1027.94</t>
  </si>
  <si>
    <t>2022-07-25 00:14:23</t>
  </si>
  <si>
    <t>2022-07-07</t>
  </si>
  <si>
    <t>2614174</t>
  </si>
  <si>
    <t>城市便捷酒店(怀化第一人民医院医学院店)</t>
  </si>
  <si>
    <t>2022-07-07 21:11:44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</si>
</sst>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44771</v>
      </c>
      <c r="G2" s="6">
        <v>44772</v>
      </c>
      <c r="H2" s="4">
        <v>1</v>
      </c>
      <c r="I2" s="4">
        <v>1</v>
      </c>
      <c r="J2" s="4">
        <v>1</v>
      </c>
      <c r="K2" s="4" t="s">
        <v>30</v>
      </c>
      <c r="L2" s="4">
        <v>228.38</v>
      </c>
      <c r="M2" s="4">
        <v>228.38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44749</v>
      </c>
      <c r="S2" s="6">
        <v>44775</v>
      </c>
      <c r="T2" s="4" t="s">
        <v>34</v>
      </c>
      <c r="U2" s="4">
        <v>228.38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44771</v>
      </c>
      <c r="G3" s="6">
        <v>44772</v>
      </c>
      <c r="H3" s="4">
        <v>1</v>
      </c>
      <c r="I3" s="4">
        <v>1</v>
      </c>
      <c r="J3" s="4">
        <v>1</v>
      </c>
      <c r="K3" s="4" t="s">
        <v>30</v>
      </c>
      <c r="L3" s="4">
        <v>-228.38</v>
      </c>
      <c r="M3" s="4">
        <v>-228.38</v>
      </c>
      <c r="N3" s="4" t="s">
        <v>31</v>
      </c>
      <c r="O3" s="4" t="s">
        <v>32</v>
      </c>
      <c r="P3" s="4" t="s">
        <v>33</v>
      </c>
      <c r="Q3" s="4">
        <v>0</v>
      </c>
      <c r="R3" s="7">
        <v>44749</v>
      </c>
      <c r="S3" s="6">
        <v>44775</v>
      </c>
      <c r="T3" s="4" t="s">
        <v>34</v>
      </c>
      <c r="U3" s="4">
        <v>-228.38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44770</v>
      </c>
      <c r="G4" s="6">
        <v>44772</v>
      </c>
      <c r="H4" s="4">
        <v>1</v>
      </c>
      <c r="I4" s="4">
        <v>2</v>
      </c>
      <c r="J4" s="4">
        <v>2</v>
      </c>
      <c r="K4" s="4" t="s">
        <v>30</v>
      </c>
      <c r="L4" s="4">
        <v>1027.94</v>
      </c>
      <c r="M4" s="4">
        <v>1027.94</v>
      </c>
      <c r="N4" s="4" t="s">
        <v>40</v>
      </c>
      <c r="O4" s="4" t="s">
        <v>32</v>
      </c>
      <c r="P4" s="4" t="s">
        <v>33</v>
      </c>
      <c r="Q4" s="4">
        <v>0</v>
      </c>
      <c r="R4" s="7">
        <v>44767</v>
      </c>
      <c r="S4" s="6">
        <v>44775</v>
      </c>
      <c r="T4" s="4" t="s">
        <v>34</v>
      </c>
      <c r="U4" s="4">
        <v>1027.94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44771</v>
      </c>
      <c r="G5" s="6">
        <v>44772</v>
      </c>
      <c r="H5" s="4">
        <v>1</v>
      </c>
      <c r="I5" s="4">
        <v>1</v>
      </c>
      <c r="J5" s="4">
        <v>1</v>
      </c>
      <c r="K5" s="4" t="s">
        <v>30</v>
      </c>
      <c r="L5" s="4">
        <v>286.34</v>
      </c>
      <c r="M5" s="4">
        <v>286.34</v>
      </c>
      <c r="N5" s="4" t="s">
        <v>44</v>
      </c>
      <c r="O5" s="4" t="s">
        <v>32</v>
      </c>
      <c r="P5" s="4" t="s">
        <v>33</v>
      </c>
      <c r="Q5" s="4">
        <v>0</v>
      </c>
      <c r="R5" s="7">
        <v>44768</v>
      </c>
      <c r="S5" s="6">
        <v>44775</v>
      </c>
      <c r="T5" s="4" t="s">
        <v>34</v>
      </c>
      <c r="U5" s="4">
        <v>286.34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42</v>
      </c>
      <c r="E6" s="4" t="s">
        <v>46</v>
      </c>
      <c r="F6" s="6">
        <v>44771</v>
      </c>
      <c r="G6" s="6">
        <v>44772</v>
      </c>
      <c r="H6" s="4">
        <v>1</v>
      </c>
      <c r="I6" s="4">
        <v>1</v>
      </c>
      <c r="J6" s="4">
        <v>1</v>
      </c>
      <c r="K6" s="4" t="s">
        <v>30</v>
      </c>
      <c r="L6" s="4">
        <v>269.86</v>
      </c>
      <c r="M6" s="4">
        <v>269.86</v>
      </c>
      <c r="N6" s="4" t="s">
        <v>47</v>
      </c>
      <c r="O6" s="4" t="s">
        <v>32</v>
      </c>
      <c r="P6" s="4" t="s">
        <v>33</v>
      </c>
      <c r="Q6" s="4">
        <v>0</v>
      </c>
      <c r="R6" s="7">
        <v>44768</v>
      </c>
      <c r="S6" s="6">
        <v>44775</v>
      </c>
      <c r="T6" s="4" t="s">
        <v>34</v>
      </c>
      <c r="U6" s="4">
        <v>269.86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44769</v>
      </c>
      <c r="G7" s="6">
        <v>44772</v>
      </c>
      <c r="H7" s="4">
        <v>1</v>
      </c>
      <c r="I7" s="4">
        <v>3</v>
      </c>
      <c r="J7" s="4">
        <v>3</v>
      </c>
      <c r="K7" s="4" t="s">
        <v>30</v>
      </c>
      <c r="L7" s="4">
        <v>475.86</v>
      </c>
      <c r="M7" s="4">
        <v>475.86</v>
      </c>
      <c r="N7" s="4" t="s">
        <v>51</v>
      </c>
      <c r="O7" s="4" t="s">
        <v>32</v>
      </c>
      <c r="P7" s="4" t="s">
        <v>33</v>
      </c>
      <c r="Q7" s="4">
        <v>0</v>
      </c>
      <c r="R7" s="7">
        <v>44769</v>
      </c>
      <c r="S7" s="6">
        <v>44775</v>
      </c>
      <c r="T7" s="4" t="s">
        <v>34</v>
      </c>
      <c r="U7" s="4">
        <v>475.86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48</v>
      </c>
      <c r="B8" s="4" t="s">
        <v>26</v>
      </c>
      <c r="C8" s="4" t="s">
        <v>36</v>
      </c>
      <c r="D8" s="4" t="s">
        <v>49</v>
      </c>
      <c r="E8" s="4" t="s">
        <v>50</v>
      </c>
      <c r="F8" s="6">
        <v>44769</v>
      </c>
      <c r="G8" s="6">
        <v>44772</v>
      </c>
      <c r="H8" s="4">
        <v>1</v>
      </c>
      <c r="I8" s="4">
        <v>3</v>
      </c>
      <c r="J8" s="4">
        <v>3</v>
      </c>
      <c r="K8" s="4" t="s">
        <v>30</v>
      </c>
      <c r="L8" s="4">
        <v>-475.86</v>
      </c>
      <c r="M8" s="4">
        <v>-475.86</v>
      </c>
      <c r="N8" s="4" t="s">
        <v>51</v>
      </c>
      <c r="O8" s="4" t="s">
        <v>32</v>
      </c>
      <c r="P8" s="4" t="s">
        <v>33</v>
      </c>
      <c r="Q8" s="4">
        <v>0</v>
      </c>
      <c r="R8" s="7">
        <v>44769</v>
      </c>
      <c r="S8" s="6">
        <v>44775</v>
      </c>
      <c r="T8" s="4" t="s">
        <v>34</v>
      </c>
      <c r="U8" s="4">
        <v>-475.86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44770</v>
      </c>
      <c r="G9" s="6">
        <v>44772</v>
      </c>
      <c r="H9" s="4">
        <v>1</v>
      </c>
      <c r="I9" s="4">
        <v>2</v>
      </c>
      <c r="J9" s="4">
        <v>2</v>
      </c>
      <c r="K9" s="4" t="s">
        <v>30</v>
      </c>
      <c r="L9" s="4">
        <v>473.28</v>
      </c>
      <c r="M9" s="4">
        <v>473.28</v>
      </c>
      <c r="N9" s="4" t="s">
        <v>55</v>
      </c>
      <c r="O9" s="4" t="s">
        <v>32</v>
      </c>
      <c r="P9" s="4" t="s">
        <v>33</v>
      </c>
      <c r="Q9" s="4">
        <v>0</v>
      </c>
      <c r="R9" s="7">
        <v>44770</v>
      </c>
      <c r="S9" s="6">
        <v>44775</v>
      </c>
      <c r="T9" s="4" t="s">
        <v>34</v>
      </c>
      <c r="U9" s="4">
        <v>473.28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58</v>
      </c>
      <c r="F10" s="6">
        <v>44770</v>
      </c>
      <c r="G10" s="6">
        <v>44772</v>
      </c>
      <c r="H10" s="4">
        <v>1</v>
      </c>
      <c r="I10" s="4">
        <v>2</v>
      </c>
      <c r="J10" s="4">
        <v>2</v>
      </c>
      <c r="K10" s="4" t="s">
        <v>30</v>
      </c>
      <c r="L10" s="4">
        <v>453.2</v>
      </c>
      <c r="M10" s="4">
        <v>453.2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44770</v>
      </c>
      <c r="S10" s="6">
        <v>44775</v>
      </c>
      <c r="T10" s="4" t="s">
        <v>34</v>
      </c>
      <c r="U10" s="4">
        <v>453.2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44771</v>
      </c>
      <c r="G11" s="6">
        <v>44772</v>
      </c>
      <c r="H11" s="4">
        <v>1</v>
      </c>
      <c r="I11" s="4">
        <v>1</v>
      </c>
      <c r="J11" s="4">
        <v>1</v>
      </c>
      <c r="K11" s="4" t="s">
        <v>30</v>
      </c>
      <c r="L11" s="4">
        <v>201.88</v>
      </c>
      <c r="M11" s="4">
        <v>201.88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44770</v>
      </c>
      <c r="S11" s="6">
        <v>44775</v>
      </c>
      <c r="T11" s="4" t="s">
        <v>34</v>
      </c>
      <c r="U11" s="4">
        <v>201.88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60</v>
      </c>
      <c r="B12" s="4" t="s">
        <v>26</v>
      </c>
      <c r="C12" s="4" t="s">
        <v>36</v>
      </c>
      <c r="D12" s="4" t="s">
        <v>61</v>
      </c>
      <c r="E12" s="4" t="s">
        <v>62</v>
      </c>
      <c r="F12" s="6">
        <v>44771</v>
      </c>
      <c r="G12" s="6">
        <v>44772</v>
      </c>
      <c r="H12" s="4">
        <v>1</v>
      </c>
      <c r="I12" s="4">
        <v>1</v>
      </c>
      <c r="J12" s="4">
        <v>1</v>
      </c>
      <c r="K12" s="4" t="s">
        <v>30</v>
      </c>
      <c r="L12" s="4">
        <v>-201.88</v>
      </c>
      <c r="M12" s="4">
        <v>-201.88</v>
      </c>
      <c r="N12" s="4" t="s">
        <v>63</v>
      </c>
      <c r="O12" s="4" t="s">
        <v>32</v>
      </c>
      <c r="P12" s="4" t="s">
        <v>33</v>
      </c>
      <c r="Q12" s="4">
        <v>0</v>
      </c>
      <c r="R12" s="7">
        <v>44770</v>
      </c>
      <c r="S12" s="6">
        <v>44775</v>
      </c>
      <c r="T12" s="4" t="s">
        <v>34</v>
      </c>
      <c r="U12" s="4">
        <v>-201.88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64</v>
      </c>
      <c r="B13" s="4" t="s">
        <v>26</v>
      </c>
      <c r="C13" s="4" t="s">
        <v>27</v>
      </c>
      <c r="D13" s="4" t="s">
        <v>65</v>
      </c>
      <c r="E13" s="4" t="s">
        <v>66</v>
      </c>
      <c r="F13" s="6">
        <v>44771</v>
      </c>
      <c r="G13" s="6">
        <v>44772</v>
      </c>
      <c r="H13" s="4">
        <v>1</v>
      </c>
      <c r="I13" s="4">
        <v>1</v>
      </c>
      <c r="J13" s="4">
        <v>1</v>
      </c>
      <c r="K13" s="4" t="s">
        <v>30</v>
      </c>
      <c r="L13" s="4">
        <v>312.09</v>
      </c>
      <c r="M13" s="4">
        <v>312.09</v>
      </c>
      <c r="N13" s="4" t="s">
        <v>67</v>
      </c>
      <c r="O13" s="4" t="s">
        <v>32</v>
      </c>
      <c r="P13" s="4" t="s">
        <v>33</v>
      </c>
      <c r="Q13" s="4">
        <v>0</v>
      </c>
      <c r="R13" s="7">
        <v>44770</v>
      </c>
      <c r="S13" s="6">
        <v>44775</v>
      </c>
      <c r="T13" s="4" t="s">
        <v>34</v>
      </c>
      <c r="U13" s="4">
        <v>312.09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68</v>
      </c>
      <c r="B14" s="4" t="s">
        <v>26</v>
      </c>
      <c r="C14" s="4" t="s">
        <v>27</v>
      </c>
      <c r="D14" s="4" t="s">
        <v>69</v>
      </c>
      <c r="E14" s="4" t="s">
        <v>70</v>
      </c>
      <c r="F14" s="6">
        <v>44771</v>
      </c>
      <c r="G14" s="6">
        <v>44772</v>
      </c>
      <c r="H14" s="4">
        <v>1</v>
      </c>
      <c r="I14" s="4">
        <v>1</v>
      </c>
      <c r="J14" s="4">
        <v>1</v>
      </c>
      <c r="K14" s="4" t="s">
        <v>30</v>
      </c>
      <c r="L14" s="4">
        <v>294.57</v>
      </c>
      <c r="M14" s="4">
        <v>294.57</v>
      </c>
      <c r="N14" s="4" t="s">
        <v>71</v>
      </c>
      <c r="O14" s="4" t="s">
        <v>32</v>
      </c>
      <c r="P14" s="4" t="s">
        <v>33</v>
      </c>
      <c r="Q14" s="4">
        <v>0</v>
      </c>
      <c r="R14" s="7">
        <v>44771</v>
      </c>
      <c r="S14" s="6">
        <v>44775</v>
      </c>
      <c r="T14" s="4" t="s">
        <v>34</v>
      </c>
      <c r="U14" s="4">
        <v>294.57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72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44771</v>
      </c>
      <c r="G15" s="6">
        <v>44772</v>
      </c>
      <c r="H15" s="4">
        <v>1</v>
      </c>
      <c r="I15" s="4">
        <v>1</v>
      </c>
      <c r="J15" s="4">
        <v>1</v>
      </c>
      <c r="K15" s="4" t="s">
        <v>30</v>
      </c>
      <c r="L15" s="4">
        <v>312.09</v>
      </c>
      <c r="M15" s="4">
        <v>312.09</v>
      </c>
      <c r="N15" s="4" t="s">
        <v>75</v>
      </c>
      <c r="O15" s="4" t="s">
        <v>32</v>
      </c>
      <c r="P15" s="4" t="s">
        <v>33</v>
      </c>
      <c r="Q15" s="4">
        <v>0</v>
      </c>
      <c r="R15" s="7">
        <v>44771</v>
      </c>
      <c r="S15" s="6">
        <v>44775</v>
      </c>
      <c r="T15" s="4" t="s">
        <v>34</v>
      </c>
      <c r="U15" s="4">
        <v>312.09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77</v>
      </c>
      <c r="E16" s="4" t="s">
        <v>78</v>
      </c>
      <c r="F16" s="6">
        <v>44771</v>
      </c>
      <c r="G16" s="6">
        <v>44772</v>
      </c>
      <c r="H16" s="4">
        <v>1</v>
      </c>
      <c r="I16" s="4">
        <v>1</v>
      </c>
      <c r="J16" s="4">
        <v>1</v>
      </c>
      <c r="K16" s="4" t="s">
        <v>30</v>
      </c>
      <c r="L16" s="4">
        <v>261.62</v>
      </c>
      <c r="M16" s="4">
        <v>261.62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44771</v>
      </c>
      <c r="S16" s="6">
        <v>44775</v>
      </c>
      <c r="T16" s="4" t="s">
        <v>34</v>
      </c>
      <c r="U16" s="4">
        <v>261.62</v>
      </c>
      <c r="V16" s="4">
        <v>0</v>
      </c>
      <c r="W16" s="4">
        <v>0</v>
      </c>
      <c r="X16" s="4" t="s">
        <v>35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hidden="1" spans="1:9">
      <c r="A2" s="5">
        <v>18322040381</v>
      </c>
      <c r="B2" s="6">
        <v>44771</v>
      </c>
      <c r="C2" s="6">
        <v>44772</v>
      </c>
      <c r="D2" s="4">
        <v>0</v>
      </c>
      <c r="E2" s="4" t="str">
        <f>VLOOKUP(A2,HOP!A:L,12,0)</f>
        <v>0.00</v>
      </c>
      <c r="F2" s="4" t="str">
        <f>VLOOKUP(A2,HOP!A:C,3,0)</f>
        <v>2614174</v>
      </c>
      <c r="G2" s="4">
        <f>D2-E2</f>
        <v>0</v>
      </c>
      <c r="H2" s="4" t="str">
        <f>$H$1&amp;F2</f>
        <v>，2614174</v>
      </c>
      <c r="I2" s="4" t="str">
        <f>VLOOKUP(A2,HOP!A:U,21,0)</f>
        <v>直连</v>
      </c>
    </row>
    <row r="3" s="4" customFormat="1" spans="1:9">
      <c r="A3" s="5">
        <v>18502234529</v>
      </c>
      <c r="B3" s="6">
        <v>44770</v>
      </c>
      <c r="C3" s="6">
        <v>44772</v>
      </c>
      <c r="D3" s="4">
        <v>1027.94</v>
      </c>
      <c r="E3" s="4" t="str">
        <f>VLOOKUP(A3,HOP!A:L,12,0)</f>
        <v>1027.94</v>
      </c>
      <c r="F3" s="4" t="str">
        <f>VLOOKUP(A3,HOP!A:C,3,0)</f>
        <v>2631655</v>
      </c>
      <c r="G3" s="4">
        <f t="shared" ref="G3:G13" si="0">D3-E3</f>
        <v>0</v>
      </c>
      <c r="H3" s="4" t="str">
        <f t="shared" ref="H3:H13" si="1">$H$1&amp;F3</f>
        <v>，2631655</v>
      </c>
      <c r="I3" s="4" t="str">
        <f>VLOOKUP(A3,HOP!A:U,21,0)</f>
        <v>直连</v>
      </c>
    </row>
    <row r="4" s="4" customFormat="1" spans="1:9">
      <c r="A4" s="5">
        <v>18517083009</v>
      </c>
      <c r="B4" s="6">
        <v>44771</v>
      </c>
      <c r="C4" s="6">
        <v>44772</v>
      </c>
      <c r="D4" s="4">
        <v>286.34</v>
      </c>
      <c r="E4" s="4" t="str">
        <f>VLOOKUP(A4,HOP!A:L,12,0)</f>
        <v>286.34</v>
      </c>
      <c r="F4" s="4" t="str">
        <f>VLOOKUP(A4,HOP!A:C,3,0)</f>
        <v>2633500</v>
      </c>
      <c r="G4" s="4">
        <f t="shared" si="0"/>
        <v>0</v>
      </c>
      <c r="H4" s="4" t="str">
        <f t="shared" si="1"/>
        <v>，2633500</v>
      </c>
      <c r="I4" s="4" t="str">
        <f>VLOOKUP(A4,HOP!A:U,21,0)</f>
        <v>直连</v>
      </c>
    </row>
    <row r="5" s="4" customFormat="1" spans="1:9">
      <c r="A5" s="5">
        <v>18517100392</v>
      </c>
      <c r="B5" s="6">
        <v>44771</v>
      </c>
      <c r="C5" s="6">
        <v>44772</v>
      </c>
      <c r="D5" s="4">
        <v>269.86</v>
      </c>
      <c r="E5" s="4" t="str">
        <f>VLOOKUP(A5,HOP!A:L,12,0)</f>
        <v>269.86</v>
      </c>
      <c r="F5" s="4" t="str">
        <f>VLOOKUP(A5,HOP!A:C,3,0)</f>
        <v>2633505</v>
      </c>
      <c r="G5" s="4">
        <f t="shared" si="0"/>
        <v>0</v>
      </c>
      <c r="H5" s="4" t="str">
        <f t="shared" si="1"/>
        <v>，2633505</v>
      </c>
      <c r="I5" s="4" t="str">
        <f>VLOOKUP(A5,HOP!A:U,21,0)</f>
        <v>直连</v>
      </c>
    </row>
    <row r="6" s="4" customFormat="1" hidden="1" spans="1:9">
      <c r="A6" s="5">
        <v>18534644423</v>
      </c>
      <c r="B6" s="6">
        <v>44769</v>
      </c>
      <c r="C6" s="6">
        <v>44772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18536772438</v>
      </c>
      <c r="B7" s="6">
        <v>44770</v>
      </c>
      <c r="C7" s="6">
        <v>44772</v>
      </c>
      <c r="D7" s="4">
        <v>473.28</v>
      </c>
      <c r="E7" s="4" t="str">
        <f>VLOOKUP(A7,HOP!A:L,12,0)</f>
        <v>473.28</v>
      </c>
      <c r="F7" s="4" t="str">
        <f>VLOOKUP(A7,HOP!A:C,3,0)</f>
        <v>2635202</v>
      </c>
      <c r="G7" s="4">
        <f t="shared" si="0"/>
        <v>0</v>
      </c>
      <c r="H7" s="4" t="str">
        <f t="shared" si="1"/>
        <v>，2635202</v>
      </c>
      <c r="I7" s="4" t="str">
        <f>VLOOKUP(A7,HOP!A:U,21,0)</f>
        <v>直连</v>
      </c>
    </row>
    <row r="8" s="4" customFormat="1" spans="1:9">
      <c r="A8" s="5">
        <v>18536946269</v>
      </c>
      <c r="B8" s="6">
        <v>44770</v>
      </c>
      <c r="C8" s="6">
        <v>44772</v>
      </c>
      <c r="D8" s="4">
        <v>453.2</v>
      </c>
      <c r="E8" s="4" t="str">
        <f>VLOOKUP(A8,HOP!A:L,12,0)</f>
        <v>453.20</v>
      </c>
      <c r="F8" s="4" t="str">
        <f>VLOOKUP(A8,HOP!A:C,3,0)</f>
        <v>2635231</v>
      </c>
      <c r="G8" s="4">
        <f t="shared" si="0"/>
        <v>0</v>
      </c>
      <c r="H8" s="4" t="str">
        <f t="shared" si="1"/>
        <v>，2635231</v>
      </c>
      <c r="I8" s="4" t="str">
        <f>VLOOKUP(A8,HOP!A:U,21,0)</f>
        <v>直连</v>
      </c>
    </row>
    <row r="9" s="4" customFormat="1" hidden="1" spans="1:9">
      <c r="A9" s="5">
        <v>18542550318</v>
      </c>
      <c r="B9" s="6">
        <v>44771</v>
      </c>
      <c r="C9" s="6">
        <v>44772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18545091223</v>
      </c>
      <c r="B10" s="6">
        <v>44771</v>
      </c>
      <c r="C10" s="6">
        <v>44772</v>
      </c>
      <c r="D10" s="4">
        <v>312.09</v>
      </c>
      <c r="E10" s="4" t="str">
        <f>VLOOKUP(A10,HOP!A:L,12,0)</f>
        <v>312.09</v>
      </c>
      <c r="F10" s="4" t="str">
        <f>VLOOKUP(A10,HOP!A:C,3,0)</f>
        <v>2635966</v>
      </c>
      <c r="G10" s="4">
        <f t="shared" si="0"/>
        <v>0</v>
      </c>
      <c r="H10" s="4" t="str">
        <f t="shared" si="1"/>
        <v>，2635966</v>
      </c>
      <c r="I10" s="4" t="str">
        <f>VLOOKUP(A10,HOP!A:U,21,0)</f>
        <v>直连</v>
      </c>
    </row>
    <row r="11" s="4" customFormat="1" spans="1:9">
      <c r="A11" s="5">
        <v>18553782503</v>
      </c>
      <c r="B11" s="6">
        <v>44771</v>
      </c>
      <c r="C11" s="6">
        <v>44772</v>
      </c>
      <c r="D11" s="4">
        <v>294.57</v>
      </c>
      <c r="E11" s="4" t="str">
        <f>VLOOKUP(A11,HOP!A:L,12,0)</f>
        <v>294.57</v>
      </c>
      <c r="F11" s="4" t="str">
        <f>VLOOKUP(A11,HOP!A:C,3,0)</f>
        <v>2636857</v>
      </c>
      <c r="G11" s="4">
        <f t="shared" si="0"/>
        <v>0</v>
      </c>
      <c r="H11" s="4" t="str">
        <f t="shared" si="1"/>
        <v>，2636857</v>
      </c>
      <c r="I11" s="4" t="str">
        <f>VLOOKUP(A11,HOP!A:U,21,0)</f>
        <v>直连</v>
      </c>
    </row>
    <row r="12" s="4" customFormat="1" spans="1:9">
      <c r="A12" s="5">
        <v>18557198752</v>
      </c>
      <c r="B12" s="6">
        <v>44771</v>
      </c>
      <c r="C12" s="6">
        <v>44772</v>
      </c>
      <c r="D12" s="4">
        <v>312.09</v>
      </c>
      <c r="E12" s="4" t="str">
        <f>VLOOKUP(A12,HOP!A:L,12,0)</f>
        <v>312.09</v>
      </c>
      <c r="F12" s="4" t="str">
        <f>VLOOKUP(A12,HOP!A:C,3,0)</f>
        <v>2637478</v>
      </c>
      <c r="G12" s="4">
        <f t="shared" si="0"/>
        <v>0</v>
      </c>
      <c r="H12" s="4" t="str">
        <f t="shared" si="1"/>
        <v>，2637478</v>
      </c>
      <c r="I12" s="4" t="str">
        <f>VLOOKUP(A12,HOP!A:U,21,0)</f>
        <v>直连</v>
      </c>
    </row>
    <row r="13" s="4" customFormat="1" spans="1:9">
      <c r="A13" s="5">
        <v>18557537466</v>
      </c>
      <c r="B13" s="6">
        <v>44771</v>
      </c>
      <c r="C13" s="6">
        <v>44772</v>
      </c>
      <c r="D13" s="4">
        <v>261.62</v>
      </c>
      <c r="E13" s="4" t="str">
        <f>VLOOKUP(A13,HOP!A:L,12,0)</f>
        <v>261.62</v>
      </c>
      <c r="F13" s="4" t="str">
        <f>VLOOKUP(A13,HOP!A:C,3,0)</f>
        <v>2637540</v>
      </c>
      <c r="G13" s="4">
        <f t="shared" si="0"/>
        <v>0</v>
      </c>
      <c r="H13" s="4" t="str">
        <f t="shared" si="1"/>
        <v>，2637540</v>
      </c>
      <c r="I13" s="4" t="str">
        <f>VLOOKUP(A13,HOP!A:U,21,0)</f>
        <v>直连</v>
      </c>
    </row>
    <row r="15" spans="4:4">
      <c r="D15" s="4">
        <f>SUM(D2:D14)</f>
        <v>3690.99</v>
      </c>
    </row>
    <row r="20" spans="1:1">
      <c r="A20" s="4" t="s">
        <v>81</v>
      </c>
    </row>
    <row r="21" spans="1:1">
      <c r="A21" s="4" t="s">
        <v>82</v>
      </c>
    </row>
    <row r="22" spans="1:1">
      <c r="A22" s="4" t="s">
        <v>83</v>
      </c>
    </row>
  </sheetData>
  <autoFilter ref="A1:XFD15">
    <filterColumn colId="3">
      <filters blank="1">
        <filter val="453.2"/>
        <filter val="261.62"/>
        <filter val="286.34"/>
        <filter val="1027.94"/>
        <filter val="269.86"/>
        <filter val="294.57"/>
        <filter val="473.28"/>
        <filter val="312.09"/>
        <filter val="3690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</row>
    <row r="2" s="1" customFormat="1" spans="1:21">
      <c r="A2" s="3">
        <v>18557537466</v>
      </c>
      <c r="B2" s="1" t="s">
        <v>102</v>
      </c>
      <c r="C2" s="1" t="s">
        <v>103</v>
      </c>
      <c r="D2" s="1" t="s">
        <v>104</v>
      </c>
      <c r="E2" s="1" t="s">
        <v>79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</row>
    <row r="3" s="1" customFormat="1" spans="1:21">
      <c r="A3" s="3">
        <v>18557198752</v>
      </c>
      <c r="B3" s="1" t="s">
        <v>102</v>
      </c>
      <c r="C3" s="1" t="s">
        <v>117</v>
      </c>
      <c r="D3" s="1" t="s">
        <v>118</v>
      </c>
      <c r="E3" s="1" t="s">
        <v>75</v>
      </c>
      <c r="F3" s="1" t="s">
        <v>102</v>
      </c>
      <c r="G3" s="1" t="s">
        <v>105</v>
      </c>
      <c r="H3" s="1" t="s">
        <v>106</v>
      </c>
      <c r="I3" s="1" t="s">
        <v>119</v>
      </c>
      <c r="J3" s="1" t="s">
        <v>108</v>
      </c>
      <c r="K3" s="1" t="s">
        <v>119</v>
      </c>
      <c r="L3" s="1" t="s">
        <v>119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120</v>
      </c>
      <c r="S3" s="1" t="s">
        <v>114</v>
      </c>
      <c r="T3" s="1" t="s">
        <v>115</v>
      </c>
      <c r="U3" s="1" t="s">
        <v>116</v>
      </c>
    </row>
    <row r="4" s="1" customFormat="1" spans="1:21">
      <c r="A4" s="3">
        <v>18553782503</v>
      </c>
      <c r="B4" s="1" t="s">
        <v>102</v>
      </c>
      <c r="C4" s="1" t="s">
        <v>121</v>
      </c>
      <c r="D4" s="1" t="s">
        <v>122</v>
      </c>
      <c r="E4" s="1" t="s">
        <v>71</v>
      </c>
      <c r="F4" s="1" t="s">
        <v>102</v>
      </c>
      <c r="G4" s="1" t="s">
        <v>105</v>
      </c>
      <c r="H4" s="1" t="s">
        <v>106</v>
      </c>
      <c r="I4" s="1" t="s">
        <v>123</v>
      </c>
      <c r="J4" s="1" t="s">
        <v>108</v>
      </c>
      <c r="K4" s="1" t="s">
        <v>123</v>
      </c>
      <c r="L4" s="1" t="s">
        <v>123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124</v>
      </c>
      <c r="S4" s="1" t="s">
        <v>114</v>
      </c>
      <c r="T4" s="1" t="s">
        <v>115</v>
      </c>
      <c r="U4" s="1" t="s">
        <v>116</v>
      </c>
    </row>
    <row r="5" s="1" customFormat="1" spans="1:21">
      <c r="A5" s="3">
        <v>18545091223</v>
      </c>
      <c r="B5" s="1" t="s">
        <v>125</v>
      </c>
      <c r="C5" s="1" t="s">
        <v>126</v>
      </c>
      <c r="D5" s="1" t="s">
        <v>127</v>
      </c>
      <c r="E5" s="1" t="s">
        <v>67</v>
      </c>
      <c r="F5" s="1" t="s">
        <v>102</v>
      </c>
      <c r="G5" s="1" t="s">
        <v>105</v>
      </c>
      <c r="H5" s="1" t="s">
        <v>106</v>
      </c>
      <c r="I5" s="1" t="s">
        <v>119</v>
      </c>
      <c r="J5" s="1" t="s">
        <v>108</v>
      </c>
      <c r="K5" s="1" t="s">
        <v>119</v>
      </c>
      <c r="L5" s="1" t="s">
        <v>119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128</v>
      </c>
      <c r="S5" s="1" t="s">
        <v>114</v>
      </c>
      <c r="T5" s="1" t="s">
        <v>115</v>
      </c>
      <c r="U5" s="1" t="s">
        <v>116</v>
      </c>
    </row>
    <row r="6" s="1" customFormat="1" spans="1:21">
      <c r="A6" s="3">
        <v>18536946269</v>
      </c>
      <c r="B6" s="1" t="s">
        <v>125</v>
      </c>
      <c r="C6" s="1" t="s">
        <v>129</v>
      </c>
      <c r="D6" s="1" t="s">
        <v>130</v>
      </c>
      <c r="E6" s="1" t="s">
        <v>59</v>
      </c>
      <c r="F6" s="1" t="s">
        <v>125</v>
      </c>
      <c r="G6" s="1" t="s">
        <v>105</v>
      </c>
      <c r="H6" s="1" t="s">
        <v>106</v>
      </c>
      <c r="I6" s="1" t="s">
        <v>131</v>
      </c>
      <c r="J6" s="1" t="s">
        <v>108</v>
      </c>
      <c r="K6" s="1" t="s">
        <v>131</v>
      </c>
      <c r="L6" s="1" t="s">
        <v>131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132</v>
      </c>
      <c r="S6" s="1" t="s">
        <v>114</v>
      </c>
      <c r="T6" s="1" t="s">
        <v>115</v>
      </c>
      <c r="U6" s="1" t="s">
        <v>116</v>
      </c>
    </row>
    <row r="7" s="1" customFormat="1" spans="1:21">
      <c r="A7" s="3">
        <v>18536772438</v>
      </c>
      <c r="B7" s="1" t="s">
        <v>125</v>
      </c>
      <c r="C7" s="1" t="s">
        <v>133</v>
      </c>
      <c r="D7" s="1" t="s">
        <v>134</v>
      </c>
      <c r="E7" s="1" t="s">
        <v>55</v>
      </c>
      <c r="F7" s="1" t="s">
        <v>125</v>
      </c>
      <c r="G7" s="1" t="s">
        <v>105</v>
      </c>
      <c r="H7" s="1" t="s">
        <v>106</v>
      </c>
      <c r="I7" s="1" t="s">
        <v>135</v>
      </c>
      <c r="J7" s="1" t="s">
        <v>108</v>
      </c>
      <c r="K7" s="1" t="s">
        <v>135</v>
      </c>
      <c r="L7" s="1" t="s">
        <v>135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136</v>
      </c>
      <c r="S7" s="1" t="s">
        <v>114</v>
      </c>
      <c r="T7" s="1" t="s">
        <v>115</v>
      </c>
      <c r="U7" s="1" t="s">
        <v>116</v>
      </c>
    </row>
    <row r="8" s="1" customFormat="1" spans="1:21">
      <c r="A8" s="3">
        <v>18517100392</v>
      </c>
      <c r="B8" s="1" t="s">
        <v>137</v>
      </c>
      <c r="C8" s="1" t="s">
        <v>138</v>
      </c>
      <c r="D8" s="1" t="s">
        <v>139</v>
      </c>
      <c r="E8" s="1" t="s">
        <v>47</v>
      </c>
      <c r="F8" s="1" t="s">
        <v>102</v>
      </c>
      <c r="G8" s="1" t="s">
        <v>105</v>
      </c>
      <c r="H8" s="1" t="s">
        <v>106</v>
      </c>
      <c r="I8" s="1" t="s">
        <v>140</v>
      </c>
      <c r="J8" s="1" t="s">
        <v>108</v>
      </c>
      <c r="K8" s="1" t="s">
        <v>140</v>
      </c>
      <c r="L8" s="1" t="s">
        <v>140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141</v>
      </c>
      <c r="S8" s="1" t="s">
        <v>114</v>
      </c>
      <c r="T8" s="1" t="s">
        <v>115</v>
      </c>
      <c r="U8" s="1" t="s">
        <v>116</v>
      </c>
    </row>
    <row r="9" s="1" customFormat="1" spans="1:21">
      <c r="A9" s="3">
        <v>18517083009</v>
      </c>
      <c r="B9" s="1" t="s">
        <v>137</v>
      </c>
      <c r="C9" s="1" t="s">
        <v>142</v>
      </c>
      <c r="D9" s="1" t="s">
        <v>139</v>
      </c>
      <c r="E9" s="1" t="s">
        <v>44</v>
      </c>
      <c r="F9" s="1" t="s">
        <v>102</v>
      </c>
      <c r="G9" s="1" t="s">
        <v>105</v>
      </c>
      <c r="H9" s="1" t="s">
        <v>106</v>
      </c>
      <c r="I9" s="1" t="s">
        <v>143</v>
      </c>
      <c r="J9" s="1" t="s">
        <v>108</v>
      </c>
      <c r="K9" s="1" t="s">
        <v>143</v>
      </c>
      <c r="L9" s="1" t="s">
        <v>143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144</v>
      </c>
      <c r="S9" s="1" t="s">
        <v>114</v>
      </c>
      <c r="T9" s="1" t="s">
        <v>115</v>
      </c>
      <c r="U9" s="1" t="s">
        <v>116</v>
      </c>
    </row>
    <row r="10" s="1" customFormat="1" spans="1:21">
      <c r="A10" s="3">
        <v>18502234529</v>
      </c>
      <c r="B10" s="1" t="s">
        <v>145</v>
      </c>
      <c r="C10" s="1" t="s">
        <v>146</v>
      </c>
      <c r="D10" s="1" t="s">
        <v>147</v>
      </c>
      <c r="E10" s="1" t="s">
        <v>40</v>
      </c>
      <c r="F10" s="1" t="s">
        <v>125</v>
      </c>
      <c r="G10" s="1" t="s">
        <v>105</v>
      </c>
      <c r="H10" s="1" t="s">
        <v>106</v>
      </c>
      <c r="I10" s="1" t="s">
        <v>148</v>
      </c>
      <c r="J10" s="1" t="s">
        <v>108</v>
      </c>
      <c r="K10" s="1" t="s">
        <v>148</v>
      </c>
      <c r="L10" s="1" t="s">
        <v>148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112</v>
      </c>
      <c r="R10" s="1" t="s">
        <v>149</v>
      </c>
      <c r="S10" s="1" t="s">
        <v>114</v>
      </c>
      <c r="T10" s="1" t="s">
        <v>115</v>
      </c>
      <c r="U10" s="1" t="s">
        <v>116</v>
      </c>
    </row>
    <row r="11" s="1" customFormat="1" spans="1:21">
      <c r="A11" s="3">
        <v>18322040381</v>
      </c>
      <c r="B11" s="1" t="s">
        <v>150</v>
      </c>
      <c r="C11" s="1" t="s">
        <v>151</v>
      </c>
      <c r="D11" s="1" t="s">
        <v>152</v>
      </c>
      <c r="E11" s="1" t="s">
        <v>31</v>
      </c>
      <c r="F11" s="1" t="s">
        <v>102</v>
      </c>
      <c r="G11" s="1" t="s">
        <v>105</v>
      </c>
      <c r="H11" s="1" t="s">
        <v>106</v>
      </c>
      <c r="I11" s="1" t="s">
        <v>110</v>
      </c>
      <c r="J11" s="1" t="s">
        <v>108</v>
      </c>
      <c r="K11" s="1" t="s">
        <v>110</v>
      </c>
      <c r="L11" s="1" t="s">
        <v>110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112</v>
      </c>
      <c r="R11" s="1" t="s">
        <v>153</v>
      </c>
      <c r="S11" s="1" t="s">
        <v>114</v>
      </c>
      <c r="T11" s="1" t="s">
        <v>115</v>
      </c>
      <c r="U11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2022-08-02T02:16:18Z</dcterms:created>
  <dcterms:modified xsi:type="dcterms:W3CDTF">2022-08-02T02:20:34Z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A5506D1424B34127A12E0958160E68F1</vt:lpwstr>
  </property>
  <property fmtid="{D5CDD505-2E9C-101B-9397-08002B2CF9AE}" pid="3" name="KSOProductBuildVer">
    <vt:lpwstr>2052-11.1.0.11875</vt:lpwstr>
  </property>
</Properties>
</file>