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<sst xmlns="http://schemas.openxmlformats.org/spreadsheetml/2006/main" count="475" uniqueCount="169">
  <si>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</si>
  <si>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</si>
  <si>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</si>
  <si>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</si>
  <si>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</si>
  <si>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</si>
  <si>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</si>
  <si>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</si>
  <si>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</si>
  <si>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</si>
  <si>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</si>
  <si>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</si>
  <si>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</si>
  <si>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</si>
  <si>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</si>
  <si>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</si>
  <si>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</si>
  <si>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</si>
  <si>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</si>
  <si>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</si>
  <si>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</si>
  <si>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</si>
  <si>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</si>
  <si>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</si>
  <si>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</si>
  <si>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18556128701	</t>
  </si>
  <si>
    <t>Ctrip</t>
  </si>
  <si>
    <t>正常</t>
  </si>
  <si>
    <t>[东莞]东莞春晖商务酒店(85215720)</t>
  </si>
  <si>
    <t>特价房&lt;双人入住&gt;&lt;内宾&gt;&lt;预付&gt;&lt;无早&gt;</t>
  </si>
  <si>
    <t>CNY</t>
  </si>
  <si>
    <t>冷显章</t>
  </si>
  <si>
    <t>CA11323220804CNY</t>
  </si>
  <si>
    <t>未提现</t>
  </si>
  <si>
    <t>携程开票</t>
  </si>
  <si>
    <t xml:space="preserve">2637293	</t>
  </si>
  <si>
    <t xml:space="preserve">1552984000551747653	</t>
  </si>
  <si>
    <t xml:space="preserve">18565077754	</t>
  </si>
  <si>
    <t>[惠州]维也纳酒店(惠州仲恺大道店)(78925590)</t>
  </si>
  <si>
    <t>豪华大床房&lt;双人入住&gt;&lt;内宾&gt;&lt;预付&gt;&lt;双早&gt;</t>
  </si>
  <si>
    <t>王浩</t>
  </si>
  <si>
    <t xml:space="preserve">	</t>
  </si>
  <si>
    <t xml:space="preserve">18572453220	</t>
  </si>
  <si>
    <t>[杭州]锦江之星品尚(杭州滨江大学城浦沿地铁站酒店)(65383582)</t>
  </si>
  <si>
    <t>商务房A&lt;双人入住&gt;&lt;内宾&gt;&lt;预付&gt;&lt;双早&gt;</t>
  </si>
  <si>
    <t>郭永刚</t>
  </si>
  <si>
    <t xml:space="preserve">18573894976	</t>
  </si>
  <si>
    <t>[蒙山]城市便捷酒店(梧州蒙山永安古城店)(72814658)</t>
  </si>
  <si>
    <t>特惠大床房&lt;双人入住&gt;&lt;内宾&gt;&lt;预付&gt;&lt;无早&gt;</t>
  </si>
  <si>
    <t>周金宁</t>
  </si>
  <si>
    <t xml:space="preserve">18574108670	</t>
  </si>
  <si>
    <t>[合肥]维也纳3好酒店(合肥明发广场四里河路店)(83829948)</t>
  </si>
  <si>
    <t>豪华双床房&lt;双人入住&gt;&lt;内宾&gt;&lt;预付&gt;&lt;双早&gt;</t>
  </si>
  <si>
    <t>陈晓岑</t>
  </si>
  <si>
    <t xml:space="preserve">18574149429	</t>
  </si>
  <si>
    <t>[昌黎]锦江之星(秦皇岛昌黎店)(73284625)</t>
  </si>
  <si>
    <t>商务房B&lt;双人入住&gt;&lt;内宾&gt;&lt;预付&gt;&lt;双早&gt;</t>
  </si>
  <si>
    <t>李亚男</t>
  </si>
  <si>
    <t xml:space="preserve">18575095796	</t>
  </si>
  <si>
    <t>[自贡]城市便捷酒店(自贡万达广场店)(71583645)</t>
  </si>
  <si>
    <t>王世鹦</t>
  </si>
  <si>
    <t xml:space="preserve">18575651068	</t>
  </si>
  <si>
    <t>[东台]白玉兰酒店（东台条子泥景区店）(83418719)</t>
  </si>
  <si>
    <t>轻雅双床房&lt;双人入住&gt;&lt;内宾&gt;&lt;预付&gt;&lt;双早&gt;</t>
  </si>
  <si>
    <t>赵静,陈伟,童小兵,卞文勇</t>
  </si>
  <si>
    <t xml:space="preserve">18576680803	</t>
  </si>
  <si>
    <t>[西安]凯里亚德酒店(西安高铁北客站行政中心店)(70869369)</t>
  </si>
  <si>
    <t>优享双床房&lt;双人入住&gt;&lt;内宾&gt;&lt;预付&gt;&lt;双早&gt;</t>
  </si>
  <si>
    <t>褚为文</t>
  </si>
  <si>
    <t xml:space="preserve">18577059108	</t>
  </si>
  <si>
    <t>[巫山]维也纳酒店（重庆巫山市政广场店）(83421421)</t>
  </si>
  <si>
    <t>范筱婧</t>
  </si>
  <si>
    <t xml:space="preserve">18577563707	</t>
  </si>
  <si>
    <t>[海口]宜尚酒店(海口国兴大润发省政府店)(83841186)</t>
  </si>
  <si>
    <t>豪华大床房（智能小度）&lt;双人入住&gt;&lt;内宾&gt;&lt;预付&gt;&lt;无早&gt;</t>
  </si>
  <si>
    <t>李艺思</t>
  </si>
  <si>
    <t xml:space="preserve">18581631051	</t>
  </si>
  <si>
    <t>[北京]维也纳酒店（北京昌平地铁站店）(83419075)</t>
  </si>
  <si>
    <t>高级大床房&lt;双人入住&gt;&lt;内宾&gt;&lt;预付&gt;&lt;双早&gt;</t>
  </si>
  <si>
    <t>崔跃</t>
  </si>
  <si>
    <t xml:space="preserve">18583411040	</t>
  </si>
  <si>
    <t>[百色]维也纳国际酒店（百色体育中心店）(83294399)</t>
  </si>
  <si>
    <t>刘瑞</t>
  </si>
  <si>
    <t>退单</t>
  </si>
  <si>
    <t xml:space="preserve">18294419504	</t>
  </si>
  <si>
    <t>[天津]锦江之星(天津钢管公司店)(71450670)</t>
  </si>
  <si>
    <t>于宏海</t>
  </si>
  <si>
    <t>，</t>
  </si>
  <si>
    <t>8.3 可退158.88元</t>
  </si>
  <si>
    <t>A220804101452481</t>
  </si>
  <si>
    <t>CNY / HKD 当前参考汇率: 1.161674254</t>
  </si>
  <si>
    <t>总计：3049.28 CNY/
3542.27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</si>
  <si>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</si>
  <si>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</si>
  <si>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</si>
  <si>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</si>
  <si>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</si>
  <si>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</si>
  <si>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</si>
  <si>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</si>
  <si>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</si>
  <si>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</si>
  <si>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</si>
  <si>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</si>
  <si>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</si>
  <si>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</si>
  <si>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</si>
  <si>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</si>
  <si>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</si>
  <si>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</si>
  <si>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2022-07-29</t>
  </si>
  <si>
    <t>2637293</t>
  </si>
  <si>
    <t>东莞春晖商务酒店</t>
  </si>
  <si>
    <t>2022-07-30</t>
  </si>
  <si>
    <t>2022-08-01</t>
  </si>
  <si>
    <t>退房日月结</t>
  </si>
  <si>
    <t>181.80</t>
  </si>
  <si>
    <t>RMB</t>
  </si>
  <si>
    <t>0</t>
  </si>
  <si>
    <t>0.00</t>
  </si>
  <si>
    <t>携程汇智国内直连</t>
  </si>
  <si>
    <t>1861</t>
  </si>
  <si>
    <t>2022-07-29 19:46:54</t>
  </si>
  <si>
    <t>否</t>
  </si>
  <si>
    <t>汇智国际旅游发展有限公司</t>
  </si>
  <si>
    <t>直连</t>
  </si>
  <si>
    <t>2638123</t>
  </si>
  <si>
    <t>维也纳酒店(惠州仲恺大道店)</t>
  </si>
  <si>
    <t>2022-07-31</t>
  </si>
  <si>
    <t>260.59</t>
  </si>
  <si>
    <t>2022-07-30 14:36:13</t>
  </si>
  <si>
    <t>2638555</t>
  </si>
  <si>
    <t>锦江之星品尚(杭州滨江大学城浦沿地铁站酒店)</t>
  </si>
  <si>
    <t>235.87</t>
  </si>
  <si>
    <t>2022-07-30 22:13:33</t>
  </si>
  <si>
    <t>2638803</t>
  </si>
  <si>
    <t>城市便捷酒店(梧州蒙山店)</t>
  </si>
  <si>
    <t>151.98</t>
  </si>
  <si>
    <t>2022-07-31 06:53:05</t>
  </si>
  <si>
    <t>2638845</t>
  </si>
  <si>
    <t>维也纳3好酒店(合肥明发广场四里河路店)</t>
  </si>
  <si>
    <t>234.84</t>
  </si>
  <si>
    <t>2022-07-31 08:30:28</t>
  </si>
  <si>
    <t>2638850</t>
  </si>
  <si>
    <t>锦江之星（昌黎店）</t>
  </si>
  <si>
    <t>125.66</t>
  </si>
  <si>
    <t>2022-07-31 08:42:24</t>
  </si>
  <si>
    <t>2638997</t>
  </si>
  <si>
    <t>城市便捷酒店(自贡马吃水理工大学店)</t>
  </si>
  <si>
    <t>2022-07-31 11:36:01</t>
  </si>
  <si>
    <t>2639068</t>
  </si>
  <si>
    <t>白玉兰酒店（东台条子泥景区店）</t>
  </si>
  <si>
    <t>704.52</t>
  </si>
  <si>
    <t>2022-07-31 12:55:21</t>
  </si>
  <si>
    <t>2639204</t>
  </si>
  <si>
    <t>凯里亚德酒店(西安高铁北客站行政中心店)</t>
  </si>
  <si>
    <t>244.11</t>
  </si>
  <si>
    <t>2022-07-31 15:26:47</t>
  </si>
  <si>
    <t>2639257</t>
  </si>
  <si>
    <t>维也纳酒店（巫山市政广场店）</t>
  </si>
  <si>
    <t>378.01</t>
  </si>
  <si>
    <t>2022-07-31 16:26:27</t>
  </si>
  <si>
    <t>2639328</t>
  </si>
  <si>
    <t>宜尚酒店(海口国兴大润发省政府店)</t>
  </si>
  <si>
    <t>303.96</t>
  </si>
  <si>
    <t>2022-07-31 17:44:05</t>
  </si>
  <si>
    <t>2639462</t>
  </si>
  <si>
    <t>维也纳酒店（北京昌平地铁站店）</t>
  </si>
  <si>
    <t>2022-07-31 20:17:55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</si>
</sst>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13</xdr:col>
      <xdr:colOff>314325</xdr:colOff>
      <xdr:row>60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9639300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44772</v>
      </c>
      <c r="G2" s="6">
        <v>44774</v>
      </c>
      <c r="H2" s="4">
        <v>1</v>
      </c>
      <c r="I2" s="4">
        <v>2</v>
      </c>
      <c r="J2" s="4">
        <v>2</v>
      </c>
      <c r="K2" s="4" t="s">
        <v>30</v>
      </c>
      <c r="L2" s="4">
        <v>181.8</v>
      </c>
      <c r="M2" s="4">
        <v>181.8</v>
      </c>
      <c r="N2" s="4" t="s">
        <v>31</v>
      </c>
      <c r="O2" s="4" t="s">
        <v>32</v>
      </c>
      <c r="P2" s="4" t="s">
        <v>33</v>
      </c>
      <c r="Q2" s="4">
        <v>0</v>
      </c>
      <c r="R2" s="7">
        <v>44771</v>
      </c>
      <c r="S2" s="6">
        <v>44777</v>
      </c>
      <c r="T2" s="4" t="s">
        <v>34</v>
      </c>
      <c r="U2" s="4">
        <v>181.8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44773</v>
      </c>
      <c r="G3" s="6">
        <v>44774</v>
      </c>
      <c r="H3" s="4">
        <v>1</v>
      </c>
      <c r="I3" s="4">
        <v>1</v>
      </c>
      <c r="J3" s="4">
        <v>1</v>
      </c>
      <c r="K3" s="4" t="s">
        <v>30</v>
      </c>
      <c r="L3" s="4">
        <v>260.59</v>
      </c>
      <c r="M3" s="4">
        <v>260.59</v>
      </c>
      <c r="N3" s="4" t="s">
        <v>40</v>
      </c>
      <c r="O3" s="4" t="s">
        <v>32</v>
      </c>
      <c r="P3" s="4" t="s">
        <v>33</v>
      </c>
      <c r="Q3" s="4">
        <v>0</v>
      </c>
      <c r="R3" s="7">
        <v>44772</v>
      </c>
      <c r="S3" s="6">
        <v>44777</v>
      </c>
      <c r="T3" s="4" t="s">
        <v>34</v>
      </c>
      <c r="U3" s="4">
        <v>260.59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44773</v>
      </c>
      <c r="G4" s="6">
        <v>44774</v>
      </c>
      <c r="H4" s="4">
        <v>1</v>
      </c>
      <c r="I4" s="4">
        <v>1</v>
      </c>
      <c r="J4" s="4">
        <v>1</v>
      </c>
      <c r="K4" s="4" t="s">
        <v>30</v>
      </c>
      <c r="L4" s="4">
        <v>235.87</v>
      </c>
      <c r="M4" s="4">
        <v>235.87</v>
      </c>
      <c r="N4" s="4" t="s">
        <v>45</v>
      </c>
      <c r="O4" s="4" t="s">
        <v>32</v>
      </c>
      <c r="P4" s="4" t="s">
        <v>33</v>
      </c>
      <c r="Q4" s="4">
        <v>0</v>
      </c>
      <c r="R4" s="7">
        <v>44772</v>
      </c>
      <c r="S4" s="6">
        <v>44777</v>
      </c>
      <c r="T4" s="4" t="s">
        <v>34</v>
      </c>
      <c r="U4" s="4">
        <v>235.87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44773</v>
      </c>
      <c r="G5" s="6">
        <v>44774</v>
      </c>
      <c r="H5" s="4">
        <v>1</v>
      </c>
      <c r="I5" s="4">
        <v>1</v>
      </c>
      <c r="J5" s="4">
        <v>1</v>
      </c>
      <c r="K5" s="4" t="s">
        <v>30</v>
      </c>
      <c r="L5" s="4">
        <v>151.98</v>
      </c>
      <c r="M5" s="4">
        <v>151.98</v>
      </c>
      <c r="N5" s="4" t="s">
        <v>49</v>
      </c>
      <c r="O5" s="4" t="s">
        <v>32</v>
      </c>
      <c r="P5" s="4" t="s">
        <v>33</v>
      </c>
      <c r="Q5" s="4">
        <v>0</v>
      </c>
      <c r="R5" s="7">
        <v>44773</v>
      </c>
      <c r="S5" s="6">
        <v>44777</v>
      </c>
      <c r="T5" s="4" t="s">
        <v>34</v>
      </c>
      <c r="U5" s="4">
        <v>151.98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44773</v>
      </c>
      <c r="G6" s="6">
        <v>44774</v>
      </c>
      <c r="H6" s="4">
        <v>1</v>
      </c>
      <c r="I6" s="4">
        <v>1</v>
      </c>
      <c r="J6" s="4">
        <v>1</v>
      </c>
      <c r="K6" s="4" t="s">
        <v>30</v>
      </c>
      <c r="L6" s="4">
        <v>234.84</v>
      </c>
      <c r="M6" s="4">
        <v>234.84</v>
      </c>
      <c r="N6" s="4" t="s">
        <v>53</v>
      </c>
      <c r="O6" s="4" t="s">
        <v>32</v>
      </c>
      <c r="P6" s="4" t="s">
        <v>33</v>
      </c>
      <c r="Q6" s="4">
        <v>0</v>
      </c>
      <c r="R6" s="7">
        <v>44773</v>
      </c>
      <c r="S6" s="6">
        <v>44777</v>
      </c>
      <c r="T6" s="4" t="s">
        <v>34</v>
      </c>
      <c r="U6" s="4">
        <v>234.84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44773</v>
      </c>
      <c r="G7" s="6">
        <v>44774</v>
      </c>
      <c r="H7" s="4">
        <v>1</v>
      </c>
      <c r="I7" s="4">
        <v>1</v>
      </c>
      <c r="J7" s="4">
        <v>1</v>
      </c>
      <c r="K7" s="4" t="s">
        <v>30</v>
      </c>
      <c r="L7" s="4">
        <v>125.66</v>
      </c>
      <c r="M7" s="4">
        <v>125.66</v>
      </c>
      <c r="N7" s="4" t="s">
        <v>57</v>
      </c>
      <c r="O7" s="4" t="s">
        <v>32</v>
      </c>
      <c r="P7" s="4" t="s">
        <v>33</v>
      </c>
      <c r="Q7" s="4">
        <v>0</v>
      </c>
      <c r="R7" s="7">
        <v>44773</v>
      </c>
      <c r="S7" s="6">
        <v>44777</v>
      </c>
      <c r="T7" s="4" t="s">
        <v>34</v>
      </c>
      <c r="U7" s="4">
        <v>125.66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48</v>
      </c>
      <c r="F8" s="6">
        <v>44773</v>
      </c>
      <c r="G8" s="6">
        <v>44774</v>
      </c>
      <c r="H8" s="4">
        <v>1</v>
      </c>
      <c r="I8" s="4">
        <v>1</v>
      </c>
      <c r="J8" s="4">
        <v>1</v>
      </c>
      <c r="K8" s="4" t="s">
        <v>30</v>
      </c>
      <c r="L8" s="4">
        <v>151.98</v>
      </c>
      <c r="M8" s="4">
        <v>151.98</v>
      </c>
      <c r="N8" s="4" t="s">
        <v>60</v>
      </c>
      <c r="O8" s="4" t="s">
        <v>32</v>
      </c>
      <c r="P8" s="4" t="s">
        <v>33</v>
      </c>
      <c r="Q8" s="4">
        <v>0</v>
      </c>
      <c r="R8" s="7">
        <v>44773</v>
      </c>
      <c r="S8" s="6">
        <v>44777</v>
      </c>
      <c r="T8" s="4" t="s">
        <v>34</v>
      </c>
      <c r="U8" s="4">
        <v>151.98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44773</v>
      </c>
      <c r="G9" s="6">
        <v>44774</v>
      </c>
      <c r="H9" s="4">
        <v>4</v>
      </c>
      <c r="I9" s="4">
        <v>1</v>
      </c>
      <c r="J9" s="4">
        <v>4</v>
      </c>
      <c r="K9" s="4" t="s">
        <v>30</v>
      </c>
      <c r="L9" s="4">
        <v>704.52</v>
      </c>
      <c r="M9" s="4">
        <v>704.52</v>
      </c>
      <c r="N9" s="4" t="s">
        <v>64</v>
      </c>
      <c r="O9" s="4" t="s">
        <v>32</v>
      </c>
      <c r="P9" s="4" t="s">
        <v>33</v>
      </c>
      <c r="Q9" s="4">
        <v>0</v>
      </c>
      <c r="R9" s="7">
        <v>44773</v>
      </c>
      <c r="S9" s="6">
        <v>44777</v>
      </c>
      <c r="T9" s="4" t="s">
        <v>34</v>
      </c>
      <c r="U9" s="4">
        <v>704.52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44773</v>
      </c>
      <c r="G10" s="6">
        <v>44774</v>
      </c>
      <c r="H10" s="4">
        <v>1</v>
      </c>
      <c r="I10" s="4">
        <v>1</v>
      </c>
      <c r="J10" s="4">
        <v>1</v>
      </c>
      <c r="K10" s="4" t="s">
        <v>30</v>
      </c>
      <c r="L10" s="4">
        <v>244.11</v>
      </c>
      <c r="M10" s="4">
        <v>244.11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44773</v>
      </c>
      <c r="S10" s="6">
        <v>44777</v>
      </c>
      <c r="T10" s="4" t="s">
        <v>34</v>
      </c>
      <c r="U10" s="4">
        <v>244.11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39</v>
      </c>
      <c r="F11" s="6">
        <v>44773</v>
      </c>
      <c r="G11" s="6">
        <v>44774</v>
      </c>
      <c r="H11" s="4">
        <v>1</v>
      </c>
      <c r="I11" s="4">
        <v>1</v>
      </c>
      <c r="J11" s="4">
        <v>1</v>
      </c>
      <c r="K11" s="4" t="s">
        <v>30</v>
      </c>
      <c r="L11" s="4">
        <v>378.01</v>
      </c>
      <c r="M11" s="4">
        <v>378.01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44773</v>
      </c>
      <c r="S11" s="6">
        <v>44777</v>
      </c>
      <c r="T11" s="4" t="s">
        <v>34</v>
      </c>
      <c r="U11" s="4">
        <v>378.01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44773</v>
      </c>
      <c r="G12" s="6">
        <v>44774</v>
      </c>
      <c r="H12" s="4">
        <v>1</v>
      </c>
      <c r="I12" s="4">
        <v>1</v>
      </c>
      <c r="J12" s="4">
        <v>1</v>
      </c>
      <c r="K12" s="4" t="s">
        <v>30</v>
      </c>
      <c r="L12" s="4">
        <v>303.96</v>
      </c>
      <c r="M12" s="4">
        <v>303.96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44773</v>
      </c>
      <c r="S12" s="6">
        <v>44777</v>
      </c>
      <c r="T12" s="4" t="s">
        <v>34</v>
      </c>
      <c r="U12" s="4">
        <v>303.96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44773</v>
      </c>
      <c r="G13" s="6">
        <v>44774</v>
      </c>
      <c r="H13" s="4">
        <v>1</v>
      </c>
      <c r="I13" s="4">
        <v>1</v>
      </c>
      <c r="J13" s="4">
        <v>1</v>
      </c>
      <c r="K13" s="4" t="s">
        <v>30</v>
      </c>
      <c r="L13" s="4">
        <v>234.84</v>
      </c>
      <c r="M13" s="4">
        <v>234.84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44773</v>
      </c>
      <c r="S13" s="6">
        <v>44777</v>
      </c>
      <c r="T13" s="4" t="s">
        <v>34</v>
      </c>
      <c r="U13" s="4">
        <v>234.84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52</v>
      </c>
      <c r="F14" s="6">
        <v>44773</v>
      </c>
      <c r="G14" s="6">
        <v>44774</v>
      </c>
      <c r="H14" s="4">
        <v>1</v>
      </c>
      <c r="I14" s="4">
        <v>1</v>
      </c>
      <c r="J14" s="4">
        <v>1</v>
      </c>
      <c r="K14" s="4" t="s">
        <v>30</v>
      </c>
      <c r="L14" s="4">
        <v>209.09</v>
      </c>
      <c r="M14" s="4">
        <v>209.09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44773</v>
      </c>
      <c r="S14" s="6">
        <v>44777</v>
      </c>
      <c r="T14" s="4" t="s">
        <v>34</v>
      </c>
      <c r="U14" s="4">
        <v>209.09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80</v>
      </c>
      <c r="B15" s="4" t="s">
        <v>26</v>
      </c>
      <c r="C15" s="4" t="s">
        <v>83</v>
      </c>
      <c r="D15" s="4" t="s">
        <v>81</v>
      </c>
      <c r="E15" s="4" t="s">
        <v>52</v>
      </c>
      <c r="F15" s="6">
        <v>44773</v>
      </c>
      <c r="G15" s="6">
        <v>44774</v>
      </c>
      <c r="H15" s="4">
        <v>1</v>
      </c>
      <c r="I15" s="4">
        <v>1</v>
      </c>
      <c r="J15" s="4">
        <v>1</v>
      </c>
      <c r="K15" s="4" t="s">
        <v>30</v>
      </c>
      <c r="L15" s="4">
        <v>-209.09</v>
      </c>
      <c r="M15" s="4">
        <v>-209.09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44773</v>
      </c>
      <c r="S15" s="6">
        <v>44777</v>
      </c>
      <c r="T15" s="4" t="s">
        <v>34</v>
      </c>
      <c r="U15" s="4">
        <v>-209.09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84</v>
      </c>
      <c r="B16" s="4" t="s">
        <v>26</v>
      </c>
      <c r="C16" s="4" t="s">
        <v>83</v>
      </c>
      <c r="D16" s="4" t="s">
        <v>85</v>
      </c>
      <c r="E16" s="4" t="s">
        <v>56</v>
      </c>
      <c r="F16" s="6">
        <v>44747</v>
      </c>
      <c r="G16" s="6">
        <v>44749</v>
      </c>
      <c r="H16" s="4">
        <v>1</v>
      </c>
      <c r="I16" s="4">
        <v>2</v>
      </c>
      <c r="J16" s="4">
        <v>2</v>
      </c>
      <c r="K16" s="4" t="s">
        <v>30</v>
      </c>
      <c r="L16" s="4">
        <v>-158.88</v>
      </c>
      <c r="M16" s="4">
        <v>-158.88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44747</v>
      </c>
      <c r="S16" s="6">
        <v>44777</v>
      </c>
      <c r="T16" s="4" t="s">
        <v>34</v>
      </c>
      <c r="U16" s="4">
        <v>-158.88</v>
      </c>
      <c r="V16" s="4">
        <v>0</v>
      </c>
      <c r="W16" s="4">
        <v>0</v>
      </c>
      <c r="X16" s="4" t="s">
        <v>41</v>
      </c>
      <c r="Y16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4" sqref="A24:A2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18556128701</v>
      </c>
      <c r="B2" s="6">
        <v>44772</v>
      </c>
      <c r="C2" s="6">
        <v>44774</v>
      </c>
      <c r="D2" s="4">
        <v>181.8</v>
      </c>
      <c r="E2" s="4" t="str">
        <f>VLOOKUP(A2,HOP!A:L,12,0)</f>
        <v>181.80</v>
      </c>
      <c r="F2" s="4" t="str">
        <f>VLOOKUP(A2,HOP!A:C,3,0)</f>
        <v>2637293</v>
      </c>
      <c r="G2" s="4">
        <f>D2-E2</f>
        <v>0</v>
      </c>
      <c r="H2" s="4" t="str">
        <f>$H$1&amp;F2</f>
        <v>，2637293</v>
      </c>
      <c r="I2" s="4" t="str">
        <f>VLOOKUP(A2,HOP!A:U,21,0)</f>
        <v>直连</v>
      </c>
    </row>
    <row r="3" s="4" customFormat="1" spans="1:9">
      <c r="A3" s="5">
        <v>18565077754</v>
      </c>
      <c r="B3" s="6">
        <v>44773</v>
      </c>
      <c r="C3" s="6">
        <v>44774</v>
      </c>
      <c r="D3" s="4">
        <v>260.59</v>
      </c>
      <c r="E3" s="4" t="str">
        <f>VLOOKUP(A3,HOP!A:L,12,0)</f>
        <v>260.59</v>
      </c>
      <c r="F3" s="4" t="str">
        <f>VLOOKUP(A3,HOP!A:C,3,0)</f>
        <v>2638123</v>
      </c>
      <c r="G3" s="4">
        <f t="shared" ref="G3:G15" si="0">D3-E3</f>
        <v>0</v>
      </c>
      <c r="H3" s="4" t="str">
        <f t="shared" ref="H3:H15" si="1">$H$1&amp;F3</f>
        <v>，2638123</v>
      </c>
      <c r="I3" s="4" t="str">
        <f>VLOOKUP(A3,HOP!A:U,21,0)</f>
        <v>直连</v>
      </c>
    </row>
    <row r="4" s="4" customFormat="1" spans="1:9">
      <c r="A4" s="5">
        <v>18572453220</v>
      </c>
      <c r="B4" s="6">
        <v>44773</v>
      </c>
      <c r="C4" s="6">
        <v>44774</v>
      </c>
      <c r="D4" s="4">
        <v>235.87</v>
      </c>
      <c r="E4" s="4" t="str">
        <f>VLOOKUP(A4,HOP!A:L,12,0)</f>
        <v>235.87</v>
      </c>
      <c r="F4" s="4" t="str">
        <f>VLOOKUP(A4,HOP!A:C,3,0)</f>
        <v>2638555</v>
      </c>
      <c r="G4" s="4">
        <f t="shared" si="0"/>
        <v>0</v>
      </c>
      <c r="H4" s="4" t="str">
        <f t="shared" si="1"/>
        <v>，2638555</v>
      </c>
      <c r="I4" s="4" t="str">
        <f>VLOOKUP(A4,HOP!A:U,21,0)</f>
        <v>直连</v>
      </c>
    </row>
    <row r="5" s="4" customFormat="1" spans="1:9">
      <c r="A5" s="5">
        <v>18573894976</v>
      </c>
      <c r="B5" s="6">
        <v>44773</v>
      </c>
      <c r="C5" s="6">
        <v>44774</v>
      </c>
      <c r="D5" s="4">
        <v>151.98</v>
      </c>
      <c r="E5" s="4" t="str">
        <f>VLOOKUP(A5,HOP!A:L,12,0)</f>
        <v>151.98</v>
      </c>
      <c r="F5" s="4" t="str">
        <f>VLOOKUP(A5,HOP!A:C,3,0)</f>
        <v>2638803</v>
      </c>
      <c r="G5" s="4">
        <f t="shared" si="0"/>
        <v>0</v>
      </c>
      <c r="H5" s="4" t="str">
        <f t="shared" si="1"/>
        <v>，2638803</v>
      </c>
      <c r="I5" s="4" t="str">
        <f>VLOOKUP(A5,HOP!A:U,21,0)</f>
        <v>直连</v>
      </c>
    </row>
    <row r="6" s="4" customFormat="1" spans="1:9">
      <c r="A6" s="5">
        <v>18574108670</v>
      </c>
      <c r="B6" s="6">
        <v>44773</v>
      </c>
      <c r="C6" s="6">
        <v>44774</v>
      </c>
      <c r="D6" s="4">
        <v>234.84</v>
      </c>
      <c r="E6" s="4" t="str">
        <f>VLOOKUP(A6,HOP!A:L,12,0)</f>
        <v>234.84</v>
      </c>
      <c r="F6" s="4" t="str">
        <f>VLOOKUP(A6,HOP!A:C,3,0)</f>
        <v>2638845</v>
      </c>
      <c r="G6" s="4">
        <f t="shared" si="0"/>
        <v>0</v>
      </c>
      <c r="H6" s="4" t="str">
        <f t="shared" si="1"/>
        <v>，2638845</v>
      </c>
      <c r="I6" s="4" t="str">
        <f>VLOOKUP(A6,HOP!A:U,21,0)</f>
        <v>直连</v>
      </c>
    </row>
    <row r="7" s="4" customFormat="1" spans="1:9">
      <c r="A7" s="5">
        <v>18574149429</v>
      </c>
      <c r="B7" s="6">
        <v>44773</v>
      </c>
      <c r="C7" s="6">
        <v>44774</v>
      </c>
      <c r="D7" s="4">
        <v>125.66</v>
      </c>
      <c r="E7" s="4" t="str">
        <f>VLOOKUP(A7,HOP!A:L,12,0)</f>
        <v>125.66</v>
      </c>
      <c r="F7" s="4" t="str">
        <f>VLOOKUP(A7,HOP!A:C,3,0)</f>
        <v>2638850</v>
      </c>
      <c r="G7" s="4">
        <f t="shared" si="0"/>
        <v>0</v>
      </c>
      <c r="H7" s="4" t="str">
        <f t="shared" si="1"/>
        <v>，2638850</v>
      </c>
      <c r="I7" s="4" t="str">
        <f>VLOOKUP(A7,HOP!A:U,21,0)</f>
        <v>直连</v>
      </c>
    </row>
    <row r="8" s="4" customFormat="1" spans="1:9">
      <c r="A8" s="5">
        <v>18575095796</v>
      </c>
      <c r="B8" s="6">
        <v>44773</v>
      </c>
      <c r="C8" s="6">
        <v>44774</v>
      </c>
      <c r="D8" s="4">
        <v>151.98</v>
      </c>
      <c r="E8" s="4" t="str">
        <f>VLOOKUP(A8,HOP!A:L,12,0)</f>
        <v>151.98</v>
      </c>
      <c r="F8" s="4" t="str">
        <f>VLOOKUP(A8,HOP!A:C,3,0)</f>
        <v>2638997</v>
      </c>
      <c r="G8" s="4">
        <f t="shared" si="0"/>
        <v>0</v>
      </c>
      <c r="H8" s="4" t="str">
        <f t="shared" si="1"/>
        <v>，2638997</v>
      </c>
      <c r="I8" s="4" t="str">
        <f>VLOOKUP(A8,HOP!A:U,21,0)</f>
        <v>直连</v>
      </c>
    </row>
    <row r="9" s="4" customFormat="1" spans="1:9">
      <c r="A9" s="5">
        <v>18575651068</v>
      </c>
      <c r="B9" s="6">
        <v>44773</v>
      </c>
      <c r="C9" s="6">
        <v>44774</v>
      </c>
      <c r="D9" s="4">
        <v>704.52</v>
      </c>
      <c r="E9" s="4" t="str">
        <f>VLOOKUP(A9,HOP!A:L,12,0)</f>
        <v>704.52</v>
      </c>
      <c r="F9" s="4" t="str">
        <f>VLOOKUP(A9,HOP!A:C,3,0)</f>
        <v>2639068</v>
      </c>
      <c r="G9" s="4">
        <f t="shared" si="0"/>
        <v>0</v>
      </c>
      <c r="H9" s="4" t="str">
        <f t="shared" si="1"/>
        <v>，2639068</v>
      </c>
      <c r="I9" s="4" t="str">
        <f>VLOOKUP(A9,HOP!A:U,21,0)</f>
        <v>直连</v>
      </c>
    </row>
    <row r="10" s="4" customFormat="1" spans="1:9">
      <c r="A10" s="5">
        <v>18576680803</v>
      </c>
      <c r="B10" s="6">
        <v>44773</v>
      </c>
      <c r="C10" s="6">
        <v>44774</v>
      </c>
      <c r="D10" s="4">
        <v>244.11</v>
      </c>
      <c r="E10" s="4" t="str">
        <f>VLOOKUP(A10,HOP!A:L,12,0)</f>
        <v>244.11</v>
      </c>
      <c r="F10" s="4" t="str">
        <f>VLOOKUP(A10,HOP!A:C,3,0)</f>
        <v>2639204</v>
      </c>
      <c r="G10" s="4">
        <f t="shared" si="0"/>
        <v>0</v>
      </c>
      <c r="H10" s="4" t="str">
        <f t="shared" si="1"/>
        <v>，2639204</v>
      </c>
      <c r="I10" s="4" t="str">
        <f>VLOOKUP(A10,HOP!A:U,21,0)</f>
        <v>直连</v>
      </c>
    </row>
    <row r="11" s="4" customFormat="1" spans="1:9">
      <c r="A11" s="5">
        <v>18577059108</v>
      </c>
      <c r="B11" s="6">
        <v>44773</v>
      </c>
      <c r="C11" s="6">
        <v>44774</v>
      </c>
      <c r="D11" s="4">
        <v>378.01</v>
      </c>
      <c r="E11" s="4" t="str">
        <f>VLOOKUP(A11,HOP!A:L,12,0)</f>
        <v>378.01</v>
      </c>
      <c r="F11" s="4" t="str">
        <f>VLOOKUP(A11,HOP!A:C,3,0)</f>
        <v>2639257</v>
      </c>
      <c r="G11" s="4">
        <f t="shared" si="0"/>
        <v>0</v>
      </c>
      <c r="H11" s="4" t="str">
        <f t="shared" si="1"/>
        <v>，2639257</v>
      </c>
      <c r="I11" s="4" t="str">
        <f>VLOOKUP(A11,HOP!A:U,21,0)</f>
        <v>直连</v>
      </c>
    </row>
    <row r="12" s="4" customFormat="1" spans="1:9">
      <c r="A12" s="5">
        <v>18577563707</v>
      </c>
      <c r="B12" s="6">
        <v>44773</v>
      </c>
      <c r="C12" s="6">
        <v>44774</v>
      </c>
      <c r="D12" s="4">
        <v>303.96</v>
      </c>
      <c r="E12" s="4" t="str">
        <f>VLOOKUP(A12,HOP!A:L,12,0)</f>
        <v>303.96</v>
      </c>
      <c r="F12" s="4" t="str">
        <f>VLOOKUP(A12,HOP!A:C,3,0)</f>
        <v>2639328</v>
      </c>
      <c r="G12" s="4">
        <f t="shared" si="0"/>
        <v>0</v>
      </c>
      <c r="H12" s="4" t="str">
        <f t="shared" si="1"/>
        <v>，2639328</v>
      </c>
      <c r="I12" s="4" t="str">
        <f>VLOOKUP(A12,HOP!A:U,21,0)</f>
        <v>直连</v>
      </c>
    </row>
    <row r="13" s="4" customFormat="1" spans="1:9">
      <c r="A13" s="5">
        <v>18581631051</v>
      </c>
      <c r="B13" s="6">
        <v>44773</v>
      </c>
      <c r="C13" s="6">
        <v>44774</v>
      </c>
      <c r="D13" s="4">
        <v>234.84</v>
      </c>
      <c r="E13" s="4" t="str">
        <f>VLOOKUP(A13,HOP!A:L,12,0)</f>
        <v>234.84</v>
      </c>
      <c r="F13" s="4" t="str">
        <f>VLOOKUP(A13,HOP!A:C,3,0)</f>
        <v>2639462</v>
      </c>
      <c r="G13" s="4">
        <f t="shared" si="0"/>
        <v>0</v>
      </c>
      <c r="H13" s="4" t="str">
        <f t="shared" si="1"/>
        <v>，2639462</v>
      </c>
      <c r="I13" s="4" t="str">
        <f>VLOOKUP(A13,HOP!A:U,21,0)</f>
        <v>直连</v>
      </c>
    </row>
    <row r="14" s="4" customFormat="1" hidden="1" spans="1:9">
      <c r="A14" s="5">
        <v>18583411040</v>
      </c>
      <c r="B14" s="6">
        <v>44773</v>
      </c>
      <c r="C14" s="6">
        <v>44774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10">
      <c r="A15" s="5">
        <v>18294419504</v>
      </c>
      <c r="B15" s="6">
        <v>44747</v>
      </c>
      <c r="C15" s="6">
        <v>44749</v>
      </c>
      <c r="D15" s="4">
        <v>-158.88</v>
      </c>
      <c r="E15" s="4" t="e">
        <f>VLOOKUP(A15,HOP!A:L,12,0)</f>
        <v>#N/A</v>
      </c>
      <c r="F15" s="4">
        <v>2611675</v>
      </c>
      <c r="G15" s="4" t="e">
        <f t="shared" si="0"/>
        <v>#N/A</v>
      </c>
      <c r="H15" s="4" t="str">
        <f t="shared" si="1"/>
        <v>，2611675</v>
      </c>
      <c r="I15" s="4" t="e">
        <f>VLOOKUP(A15,HOP!A:U,21,0)</f>
        <v>#N/A</v>
      </c>
      <c r="J15" s="4" t="s">
        <v>88</v>
      </c>
    </row>
    <row r="17" spans="4:4">
      <c r="D17" s="4">
        <f>SUM(D2:D16)</f>
        <v>3049.28</v>
      </c>
    </row>
    <row r="24" spans="1:1">
      <c r="A24" s="4" t="s">
        <v>89</v>
      </c>
    </row>
    <row r="25" spans="1:1">
      <c r="A25" s="4" t="s">
        <v>90</v>
      </c>
    </row>
    <row r="26" spans="1:1">
      <c r="A26" s="4" t="s">
        <v>91</v>
      </c>
    </row>
  </sheetData>
  <autoFilter ref="A1:X15">
    <filterColumn colId="3">
      <filters>
        <filter val="244.11"/>
        <filter val="378.01"/>
        <filter val="704.52"/>
        <filter val="234.84"/>
        <filter val="125.66"/>
        <filter val="303.96"/>
        <filter val="235.87"/>
        <filter val="181.8"/>
        <filter val="-158.88"/>
        <filter val="151.98"/>
        <filter val="260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  <c r="U1" s="2" t="s">
        <v>109</v>
      </c>
    </row>
    <row r="2" s="1" customFormat="1" spans="1:21">
      <c r="A2" s="3">
        <v>18556128701</v>
      </c>
      <c r="B2" s="1" t="s">
        <v>110</v>
      </c>
      <c r="C2" s="1" t="s">
        <v>111</v>
      </c>
      <c r="D2" s="1" t="s">
        <v>112</v>
      </c>
      <c r="E2" s="1" t="s">
        <v>31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</row>
    <row r="3" s="1" customFormat="1" spans="1:21">
      <c r="A3" s="3">
        <v>18565077754</v>
      </c>
      <c r="B3" s="1" t="s">
        <v>113</v>
      </c>
      <c r="C3" s="1" t="s">
        <v>126</v>
      </c>
      <c r="D3" s="1" t="s">
        <v>127</v>
      </c>
      <c r="E3" s="1" t="s">
        <v>40</v>
      </c>
      <c r="F3" s="1" t="s">
        <v>128</v>
      </c>
      <c r="G3" s="1" t="s">
        <v>114</v>
      </c>
      <c r="H3" s="1" t="s">
        <v>115</v>
      </c>
      <c r="I3" s="1" t="s">
        <v>129</v>
      </c>
      <c r="J3" s="1" t="s">
        <v>117</v>
      </c>
      <c r="K3" s="1" t="s">
        <v>129</v>
      </c>
      <c r="L3" s="1" t="s">
        <v>129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130</v>
      </c>
      <c r="S3" s="1" t="s">
        <v>123</v>
      </c>
      <c r="T3" s="1" t="s">
        <v>124</v>
      </c>
      <c r="U3" s="1" t="s">
        <v>125</v>
      </c>
    </row>
    <row r="4" s="1" customFormat="1" spans="1:21">
      <c r="A4" s="3">
        <v>18572453220</v>
      </c>
      <c r="B4" s="1" t="s">
        <v>113</v>
      </c>
      <c r="C4" s="1" t="s">
        <v>131</v>
      </c>
      <c r="D4" s="1" t="s">
        <v>132</v>
      </c>
      <c r="E4" s="1" t="s">
        <v>45</v>
      </c>
      <c r="F4" s="1" t="s">
        <v>128</v>
      </c>
      <c r="G4" s="1" t="s">
        <v>114</v>
      </c>
      <c r="H4" s="1" t="s">
        <v>115</v>
      </c>
      <c r="I4" s="1" t="s">
        <v>133</v>
      </c>
      <c r="J4" s="1" t="s">
        <v>117</v>
      </c>
      <c r="K4" s="1" t="s">
        <v>133</v>
      </c>
      <c r="L4" s="1" t="s">
        <v>133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134</v>
      </c>
      <c r="S4" s="1" t="s">
        <v>123</v>
      </c>
      <c r="T4" s="1" t="s">
        <v>124</v>
      </c>
      <c r="U4" s="1" t="s">
        <v>125</v>
      </c>
    </row>
    <row r="5" s="1" customFormat="1" spans="1:21">
      <c r="A5" s="3">
        <v>18573894976</v>
      </c>
      <c r="B5" s="1" t="s">
        <v>128</v>
      </c>
      <c r="C5" s="1" t="s">
        <v>135</v>
      </c>
      <c r="D5" s="1" t="s">
        <v>136</v>
      </c>
      <c r="E5" s="1" t="s">
        <v>49</v>
      </c>
      <c r="F5" s="1" t="s">
        <v>128</v>
      </c>
      <c r="G5" s="1" t="s">
        <v>114</v>
      </c>
      <c r="H5" s="1" t="s">
        <v>115</v>
      </c>
      <c r="I5" s="1" t="s">
        <v>137</v>
      </c>
      <c r="J5" s="1" t="s">
        <v>117</v>
      </c>
      <c r="K5" s="1" t="s">
        <v>137</v>
      </c>
      <c r="L5" s="1" t="s">
        <v>137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138</v>
      </c>
      <c r="S5" s="1" t="s">
        <v>123</v>
      </c>
      <c r="T5" s="1" t="s">
        <v>124</v>
      </c>
      <c r="U5" s="1" t="s">
        <v>125</v>
      </c>
    </row>
    <row r="6" s="1" customFormat="1" spans="1:21">
      <c r="A6" s="3">
        <v>18574108670</v>
      </c>
      <c r="B6" s="1" t="s">
        <v>128</v>
      </c>
      <c r="C6" s="1" t="s">
        <v>139</v>
      </c>
      <c r="D6" s="1" t="s">
        <v>140</v>
      </c>
      <c r="E6" s="1" t="s">
        <v>53</v>
      </c>
      <c r="F6" s="1" t="s">
        <v>128</v>
      </c>
      <c r="G6" s="1" t="s">
        <v>114</v>
      </c>
      <c r="H6" s="1" t="s">
        <v>115</v>
      </c>
      <c r="I6" s="1" t="s">
        <v>141</v>
      </c>
      <c r="J6" s="1" t="s">
        <v>117</v>
      </c>
      <c r="K6" s="1" t="s">
        <v>141</v>
      </c>
      <c r="L6" s="1" t="s">
        <v>141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142</v>
      </c>
      <c r="S6" s="1" t="s">
        <v>123</v>
      </c>
      <c r="T6" s="1" t="s">
        <v>124</v>
      </c>
      <c r="U6" s="1" t="s">
        <v>125</v>
      </c>
    </row>
    <row r="7" s="1" customFormat="1" spans="1:21">
      <c r="A7" s="3">
        <v>18574149429</v>
      </c>
      <c r="B7" s="1" t="s">
        <v>128</v>
      </c>
      <c r="C7" s="1" t="s">
        <v>143</v>
      </c>
      <c r="D7" s="1" t="s">
        <v>144</v>
      </c>
      <c r="E7" s="1" t="s">
        <v>57</v>
      </c>
      <c r="F7" s="1" t="s">
        <v>128</v>
      </c>
      <c r="G7" s="1" t="s">
        <v>114</v>
      </c>
      <c r="H7" s="1" t="s">
        <v>115</v>
      </c>
      <c r="I7" s="1" t="s">
        <v>145</v>
      </c>
      <c r="J7" s="1" t="s">
        <v>117</v>
      </c>
      <c r="K7" s="1" t="s">
        <v>145</v>
      </c>
      <c r="L7" s="1" t="s">
        <v>145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146</v>
      </c>
      <c r="S7" s="1" t="s">
        <v>123</v>
      </c>
      <c r="T7" s="1" t="s">
        <v>124</v>
      </c>
      <c r="U7" s="1" t="s">
        <v>125</v>
      </c>
    </row>
    <row r="8" s="1" customFormat="1" spans="1:21">
      <c r="A8" s="3">
        <v>18575095796</v>
      </c>
      <c r="B8" s="1" t="s">
        <v>128</v>
      </c>
      <c r="C8" s="1" t="s">
        <v>147</v>
      </c>
      <c r="D8" s="1" t="s">
        <v>148</v>
      </c>
      <c r="E8" s="1" t="s">
        <v>60</v>
      </c>
      <c r="F8" s="1" t="s">
        <v>128</v>
      </c>
      <c r="G8" s="1" t="s">
        <v>114</v>
      </c>
      <c r="H8" s="1" t="s">
        <v>115</v>
      </c>
      <c r="I8" s="1" t="s">
        <v>137</v>
      </c>
      <c r="J8" s="1" t="s">
        <v>117</v>
      </c>
      <c r="K8" s="1" t="s">
        <v>137</v>
      </c>
      <c r="L8" s="1" t="s">
        <v>137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149</v>
      </c>
      <c r="S8" s="1" t="s">
        <v>123</v>
      </c>
      <c r="T8" s="1" t="s">
        <v>124</v>
      </c>
      <c r="U8" s="1" t="s">
        <v>125</v>
      </c>
    </row>
    <row r="9" s="1" customFormat="1" spans="1:21">
      <c r="A9" s="3">
        <v>18575651068</v>
      </c>
      <c r="B9" s="1" t="s">
        <v>128</v>
      </c>
      <c r="C9" s="1" t="s">
        <v>150</v>
      </c>
      <c r="D9" s="1" t="s">
        <v>151</v>
      </c>
      <c r="E9" s="1" t="s">
        <v>64</v>
      </c>
      <c r="F9" s="1" t="s">
        <v>128</v>
      </c>
      <c r="G9" s="1" t="s">
        <v>114</v>
      </c>
      <c r="H9" s="1" t="s">
        <v>115</v>
      </c>
      <c r="I9" s="1" t="s">
        <v>152</v>
      </c>
      <c r="J9" s="1" t="s">
        <v>117</v>
      </c>
      <c r="K9" s="1" t="s">
        <v>152</v>
      </c>
      <c r="L9" s="1" t="s">
        <v>152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121</v>
      </c>
      <c r="R9" s="1" t="s">
        <v>153</v>
      </c>
      <c r="S9" s="1" t="s">
        <v>123</v>
      </c>
      <c r="T9" s="1" t="s">
        <v>124</v>
      </c>
      <c r="U9" s="1" t="s">
        <v>125</v>
      </c>
    </row>
    <row r="10" s="1" customFormat="1" spans="1:21">
      <c r="A10" s="3">
        <v>18576680803</v>
      </c>
      <c r="B10" s="1" t="s">
        <v>128</v>
      </c>
      <c r="C10" s="1" t="s">
        <v>154</v>
      </c>
      <c r="D10" s="1" t="s">
        <v>155</v>
      </c>
      <c r="E10" s="1" t="s">
        <v>68</v>
      </c>
      <c r="F10" s="1" t="s">
        <v>128</v>
      </c>
      <c r="G10" s="1" t="s">
        <v>114</v>
      </c>
      <c r="H10" s="1" t="s">
        <v>115</v>
      </c>
      <c r="I10" s="1" t="s">
        <v>156</v>
      </c>
      <c r="J10" s="1" t="s">
        <v>117</v>
      </c>
      <c r="K10" s="1" t="s">
        <v>156</v>
      </c>
      <c r="L10" s="1" t="s">
        <v>156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121</v>
      </c>
      <c r="R10" s="1" t="s">
        <v>157</v>
      </c>
      <c r="S10" s="1" t="s">
        <v>123</v>
      </c>
      <c r="T10" s="1" t="s">
        <v>124</v>
      </c>
      <c r="U10" s="1" t="s">
        <v>125</v>
      </c>
    </row>
    <row r="11" s="1" customFormat="1" spans="1:21">
      <c r="A11" s="3">
        <v>18577059108</v>
      </c>
      <c r="B11" s="1" t="s">
        <v>128</v>
      </c>
      <c r="C11" s="1" t="s">
        <v>158</v>
      </c>
      <c r="D11" s="1" t="s">
        <v>159</v>
      </c>
      <c r="E11" s="1" t="s">
        <v>71</v>
      </c>
      <c r="F11" s="1" t="s">
        <v>128</v>
      </c>
      <c r="G11" s="1" t="s">
        <v>114</v>
      </c>
      <c r="H11" s="1" t="s">
        <v>115</v>
      </c>
      <c r="I11" s="1" t="s">
        <v>160</v>
      </c>
      <c r="J11" s="1" t="s">
        <v>117</v>
      </c>
      <c r="K11" s="1" t="s">
        <v>160</v>
      </c>
      <c r="L11" s="1" t="s">
        <v>160</v>
      </c>
      <c r="M11" s="1" t="s">
        <v>118</v>
      </c>
      <c r="N11" s="1" t="s">
        <v>118</v>
      </c>
      <c r="O11" s="1" t="s">
        <v>119</v>
      </c>
      <c r="P11" s="1" t="s">
        <v>120</v>
      </c>
      <c r="Q11" s="1" t="s">
        <v>121</v>
      </c>
      <c r="R11" s="1" t="s">
        <v>161</v>
      </c>
      <c r="S11" s="1" t="s">
        <v>123</v>
      </c>
      <c r="T11" s="1" t="s">
        <v>124</v>
      </c>
      <c r="U11" s="1" t="s">
        <v>125</v>
      </c>
    </row>
    <row r="12" s="1" customFormat="1" spans="1:21">
      <c r="A12" s="3">
        <v>18577563707</v>
      </c>
      <c r="B12" s="1" t="s">
        <v>128</v>
      </c>
      <c r="C12" s="1" t="s">
        <v>162</v>
      </c>
      <c r="D12" s="1" t="s">
        <v>163</v>
      </c>
      <c r="E12" s="1" t="s">
        <v>75</v>
      </c>
      <c r="F12" s="1" t="s">
        <v>128</v>
      </c>
      <c r="G12" s="1" t="s">
        <v>114</v>
      </c>
      <c r="H12" s="1" t="s">
        <v>115</v>
      </c>
      <c r="I12" s="1" t="s">
        <v>164</v>
      </c>
      <c r="J12" s="1" t="s">
        <v>117</v>
      </c>
      <c r="K12" s="1" t="s">
        <v>164</v>
      </c>
      <c r="L12" s="1" t="s">
        <v>164</v>
      </c>
      <c r="M12" s="1" t="s">
        <v>118</v>
      </c>
      <c r="N12" s="1" t="s">
        <v>118</v>
      </c>
      <c r="O12" s="1" t="s">
        <v>119</v>
      </c>
      <c r="P12" s="1" t="s">
        <v>120</v>
      </c>
      <c r="Q12" s="1" t="s">
        <v>121</v>
      </c>
      <c r="R12" s="1" t="s">
        <v>165</v>
      </c>
      <c r="S12" s="1" t="s">
        <v>123</v>
      </c>
      <c r="T12" s="1" t="s">
        <v>124</v>
      </c>
      <c r="U12" s="1" t="s">
        <v>125</v>
      </c>
    </row>
    <row r="13" s="1" customFormat="1" spans="1:21">
      <c r="A13" s="3">
        <v>18581631051</v>
      </c>
      <c r="B13" s="1" t="s">
        <v>128</v>
      </c>
      <c r="C13" s="1" t="s">
        <v>166</v>
      </c>
      <c r="D13" s="1" t="s">
        <v>167</v>
      </c>
      <c r="E13" s="1" t="s">
        <v>79</v>
      </c>
      <c r="F13" s="1" t="s">
        <v>128</v>
      </c>
      <c r="G13" s="1" t="s">
        <v>114</v>
      </c>
      <c r="H13" s="1" t="s">
        <v>115</v>
      </c>
      <c r="I13" s="1" t="s">
        <v>141</v>
      </c>
      <c r="J13" s="1" t="s">
        <v>117</v>
      </c>
      <c r="K13" s="1" t="s">
        <v>141</v>
      </c>
      <c r="L13" s="1" t="s">
        <v>141</v>
      </c>
      <c r="M13" s="1" t="s">
        <v>118</v>
      </c>
      <c r="N13" s="1" t="s">
        <v>118</v>
      </c>
      <c r="O13" s="1" t="s">
        <v>119</v>
      </c>
      <c r="P13" s="1" t="s">
        <v>120</v>
      </c>
      <c r="Q13" s="1" t="s">
        <v>121</v>
      </c>
      <c r="R13" s="1" t="s">
        <v>168</v>
      </c>
      <c r="S13" s="1" t="s">
        <v>123</v>
      </c>
      <c r="T13" s="1" t="s">
        <v>124</v>
      </c>
      <c r="U13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2022-08-04T02:09:21Z</dcterms:created>
  <dcterms:modified xsi:type="dcterms:W3CDTF">2022-08-04T02:15:43Z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DD7111A75E8D416BBFD622EA6CDB1ABB</vt:lpwstr>
  </property>
  <property fmtid="{D5CDD505-2E9C-101B-9397-08002B2CF9AE}" pid="3" name="KSOProductBuildVer">
    <vt:lpwstr>2052-11.1.0.12300</vt:lpwstr>
  </property>
</Properties>
</file>