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</definedName>
  </definedNames>
  <calcPr calcId="144525"/>
</workbook>
</file>

<file path=xl/sharedStrings.xml><?xml version="1.0" encoding="utf-8"?>
<sst xmlns="http://schemas.openxmlformats.org/spreadsheetml/2006/main" count="294" uniqueCount="149">
  <si>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</si>
  <si>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</si>
  <si>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</si>
  <si>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</si>
  <si>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</si>
  <si>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</si>
  <si>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</si>
  <si>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</si>
  <si>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</si>
  <si>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</si>
  <si>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</si>
  <si>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</si>
  <si>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</si>
  <si>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</si>
  <si>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</si>
  <si>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</si>
  <si>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</si>
  <si>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</si>
  <si>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</si>
  <si>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</si>
  <si>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</si>
  <si>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</si>
  <si>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</si>
  <si>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</si>
  <si>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</si>
  <si>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17688614255	</t>
  </si>
  <si>
    <t>Ctrip</t>
  </si>
  <si>
    <t>正常</t>
  </si>
  <si>
    <t>[穆瓦萨克]木林德莫阿萨克酒店(Le Moulin de Moissac Hotel &amp; Spa)(46580505)</t>
  </si>
  <si>
    <t>双人床房&lt;不退款&gt;&lt;2人入住&gt;</t>
  </si>
  <si>
    <t>USD</t>
  </si>
  <si>
    <t>Brazy/Philippe</t>
  </si>
  <si>
    <t>CA5326220804USD</t>
  </si>
  <si>
    <t>未提现</t>
  </si>
  <si>
    <t>携程开票</t>
  </si>
  <si>
    <t xml:space="preserve">2476120	</t>
  </si>
  <si>
    <t xml:space="preserve">	</t>
  </si>
  <si>
    <t xml:space="preserve">18113972127	</t>
  </si>
  <si>
    <t>[拉昆塔]莱柯拉昆塔套房酒店(The Chateau at Lake La Quinta)(40082389)</t>
  </si>
  <si>
    <t>豪华1特大床房（湖景）&lt;不退款&gt;&lt;2人入住&gt;</t>
  </si>
  <si>
    <t>Douglass/Dana Shalley</t>
  </si>
  <si>
    <t xml:space="preserve">2589559	</t>
  </si>
  <si>
    <t xml:space="preserve">683303850	</t>
  </si>
  <si>
    <t xml:space="preserve">18378244152	</t>
  </si>
  <si>
    <t>[肯辛顿-切尔西区]伦勃朗酒店(The Rembrandt)(37207737)</t>
  </si>
  <si>
    <t>行政客房, 1 张双人床&lt;不退款&gt;&lt;2人入住&gt;</t>
  </si>
  <si>
    <t>Shick/Raymond</t>
  </si>
  <si>
    <t xml:space="preserve">78284827	</t>
  </si>
  <si>
    <t xml:space="preserve">18395409618	</t>
  </si>
  <si>
    <t>[乔治市]热带八套房公寓(Tropics Eight Suites)(44800636)</t>
  </si>
  <si>
    <t>标准套房&lt;不退款&gt;&lt;2人入住&gt;</t>
  </si>
  <si>
    <t>chai/woon chuen</t>
  </si>
  <si>
    <t xml:space="preserve">18398236227	</t>
  </si>
  <si>
    <t>[帕萨迪纳]帕萨迪纳亨廷顿朗廷酒店(The Langham Huntington, Pasadena)(37198463)</t>
  </si>
  <si>
    <t>豪华尊贵房（特大床）&lt;不退款&gt;&lt;2人入住&gt;</t>
  </si>
  <si>
    <t>Faddis/David</t>
  </si>
  <si>
    <t xml:space="preserve">2621721	</t>
  </si>
  <si>
    <t xml:space="preserve">27405SE191382	</t>
  </si>
  <si>
    <t xml:space="preserve">18438812155	</t>
  </si>
  <si>
    <t>[L'Horta de Valencia]宜必思瓦伦西亚阿法法酒店(Ibis Valencia Alfafar)(37226319)</t>
  </si>
  <si>
    <t>标准房&lt;不退款&gt;&lt;2人入住&gt;</t>
  </si>
  <si>
    <t>Fernandez Garcia /Ivan</t>
  </si>
  <si>
    <t xml:space="preserve">3683WGU534	</t>
  </si>
  <si>
    <t xml:space="preserve">18471615646	</t>
  </si>
  <si>
    <t>[釜山]塔山酒店釜山(Towerhill Hotel)(37206541)</t>
  </si>
  <si>
    <t>标准双人房&lt;不退款&gt;&lt;2人入住&gt;</t>
  </si>
  <si>
    <t>jeon/deokhee,kim/haein</t>
  </si>
  <si>
    <t xml:space="preserve">2628713	</t>
  </si>
  <si>
    <t xml:space="preserve">22038896	</t>
  </si>
  <si>
    <t xml:space="preserve">18555830317	</t>
  </si>
  <si>
    <t>[城南市]城南SR酒店(SR Suites Bundang)(44697670)</t>
  </si>
  <si>
    <t>皇室套房&lt;不退款&gt;&lt;2人入住&gt;</t>
  </si>
  <si>
    <t>Yoo/Bo Won</t>
  </si>
  <si>
    <t>取消</t>
  </si>
  <si>
    <t>，</t>
  </si>
  <si>
    <t>A220804100151481</t>
  </si>
  <si>
    <t>USD / HKD 当前参考汇率: 7.8493</t>
  </si>
  <si>
    <t>总计： 851 USD/
6679.75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</si>
  <si>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</si>
  <si>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</si>
  <si>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</si>
  <si>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</si>
  <si>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</si>
  <si>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</si>
  <si>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</si>
  <si>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</si>
  <si>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</si>
  <si>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</si>
  <si>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</si>
  <si>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</si>
  <si>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</si>
  <si>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</si>
  <si>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</si>
  <si>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</si>
  <si>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</si>
  <si>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</si>
  <si>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2022-03-20</t>
  </si>
  <si>
    <t>2476120</t>
  </si>
  <si>
    <t>木林德莫阿萨克酒店</t>
  </si>
  <si>
    <t>Brazy Philippe</t>
  </si>
  <si>
    <t>2022-07-31</t>
  </si>
  <si>
    <t>2022-08-01</t>
  </si>
  <si>
    <t>退房日周结</t>
  </si>
  <si>
    <t>650.19</t>
  </si>
  <si>
    <t>102.00</t>
  </si>
  <si>
    <t>0</t>
  </si>
  <si>
    <t>0.00</t>
  </si>
  <si>
    <t>携程盛景国际直连</t>
  </si>
  <si>
    <t>01.010677</t>
  </si>
  <si>
    <t>2022-03-20 23:22:11</t>
  </si>
  <si>
    <t>否</t>
  </si>
  <si>
    <t>汇智国际旅游发展有限公司</t>
  </si>
  <si>
    <t>直连</t>
  </si>
  <si>
    <t>2022-06-13</t>
  </si>
  <si>
    <t>2589559</t>
  </si>
  <si>
    <t>莱科拉昆塔套房酒店</t>
  </si>
  <si>
    <t>Douglass Dana Shalley</t>
  </si>
  <si>
    <t>2022-07-30</t>
  </si>
  <si>
    <t>1828.74</t>
  </si>
  <si>
    <t>272.00</t>
  </si>
  <si>
    <t>2022-06-13 23:59:34</t>
  </si>
  <si>
    <t>2022-07-13</t>
  </si>
  <si>
    <t>2619444</t>
  </si>
  <si>
    <t>伦勃朗酒店</t>
  </si>
  <si>
    <t>Shick Raymond</t>
  </si>
  <si>
    <t>1961.43</t>
  </si>
  <si>
    <t>291.00</t>
  </si>
  <si>
    <t>2022-07-13 05:26:32</t>
  </si>
  <si>
    <t>2022-07-14</t>
  </si>
  <si>
    <t>2621187</t>
  </si>
  <si>
    <t>槟城热带8套房酒店</t>
  </si>
  <si>
    <t>chai woon chuen</t>
  </si>
  <si>
    <t>269.37</t>
  </si>
  <si>
    <t>40.00</t>
  </si>
  <si>
    <t>2022-07-14 17:36:24</t>
  </si>
  <si>
    <t>2022-07-19</t>
  </si>
  <si>
    <t>2625725</t>
  </si>
  <si>
    <t>IBIS VALENCIA ALFAFAR</t>
  </si>
  <si>
    <t>Fernandez Garcia Ivan</t>
  </si>
  <si>
    <t>432.56</t>
  </si>
  <si>
    <t>64.00</t>
  </si>
  <si>
    <t>2022-07-19 08:09:24</t>
  </si>
  <si>
    <t>2022-07-22</t>
  </si>
  <si>
    <t>2628713</t>
  </si>
  <si>
    <t>塔山酒店</t>
  </si>
  <si>
    <t>jeon deokhee,kim haein</t>
  </si>
  <si>
    <t>556.12</t>
  </si>
  <si>
    <t>82.00</t>
  </si>
  <si>
    <t>2022-07-22 08:51:35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</si>
</sst>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44773</v>
      </c>
      <c r="G2" s="6">
        <v>44774</v>
      </c>
      <c r="H2" s="4">
        <v>1</v>
      </c>
      <c r="I2" s="4">
        <v>1</v>
      </c>
      <c r="J2" s="4">
        <v>1</v>
      </c>
      <c r="K2" s="4" t="s">
        <v>30</v>
      </c>
      <c r="L2" s="4">
        <v>102</v>
      </c>
      <c r="M2" s="4">
        <v>102</v>
      </c>
      <c r="N2" s="4" t="s">
        <v>31</v>
      </c>
      <c r="O2" s="4" t="s">
        <v>32</v>
      </c>
      <c r="P2" s="4" t="s">
        <v>33</v>
      </c>
      <c r="Q2" s="4">
        <v>0</v>
      </c>
      <c r="R2" s="7">
        <v>44640</v>
      </c>
      <c r="S2" s="6">
        <v>44777</v>
      </c>
      <c r="T2" s="4" t="s">
        <v>34</v>
      </c>
      <c r="U2" s="4">
        <v>102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44772</v>
      </c>
      <c r="G3" s="6">
        <v>44774</v>
      </c>
      <c r="H3" s="4">
        <v>1</v>
      </c>
      <c r="I3" s="4">
        <v>2</v>
      </c>
      <c r="J3" s="4">
        <v>2</v>
      </c>
      <c r="K3" s="4" t="s">
        <v>30</v>
      </c>
      <c r="L3" s="4">
        <v>272</v>
      </c>
      <c r="M3" s="4">
        <v>272</v>
      </c>
      <c r="N3" s="4" t="s">
        <v>40</v>
      </c>
      <c r="O3" s="4" t="s">
        <v>32</v>
      </c>
      <c r="P3" s="4" t="s">
        <v>33</v>
      </c>
      <c r="Q3" s="4">
        <v>0</v>
      </c>
      <c r="R3" s="7">
        <v>44725</v>
      </c>
      <c r="S3" s="6">
        <v>44777</v>
      </c>
      <c r="T3" s="4" t="s">
        <v>34</v>
      </c>
      <c r="U3" s="4">
        <v>272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44773</v>
      </c>
      <c r="G4" s="6">
        <v>44774</v>
      </c>
      <c r="H4" s="4">
        <v>1</v>
      </c>
      <c r="I4" s="4">
        <v>1</v>
      </c>
      <c r="J4" s="4">
        <v>1</v>
      </c>
      <c r="K4" s="4" t="s">
        <v>30</v>
      </c>
      <c r="L4" s="4">
        <v>291</v>
      </c>
      <c r="M4" s="4">
        <v>291</v>
      </c>
      <c r="N4" s="4" t="s">
        <v>46</v>
      </c>
      <c r="O4" s="4" t="s">
        <v>32</v>
      </c>
      <c r="P4" s="4" t="s">
        <v>33</v>
      </c>
      <c r="Q4" s="4">
        <v>0</v>
      </c>
      <c r="R4" s="7">
        <v>44755</v>
      </c>
      <c r="S4" s="6">
        <v>44777</v>
      </c>
      <c r="T4" s="4" t="s">
        <v>34</v>
      </c>
      <c r="U4" s="4">
        <v>291</v>
      </c>
      <c r="V4" s="4">
        <v>0</v>
      </c>
      <c r="W4" s="4">
        <v>0</v>
      </c>
      <c r="X4" s="4" t="s">
        <v>36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44773</v>
      </c>
      <c r="G5" s="6">
        <v>44774</v>
      </c>
      <c r="H5" s="4">
        <v>1</v>
      </c>
      <c r="I5" s="4">
        <v>1</v>
      </c>
      <c r="J5" s="4">
        <v>1</v>
      </c>
      <c r="K5" s="4" t="s">
        <v>30</v>
      </c>
      <c r="L5" s="4">
        <v>40</v>
      </c>
      <c r="M5" s="4">
        <v>40</v>
      </c>
      <c r="N5" s="4" t="s">
        <v>51</v>
      </c>
      <c r="O5" s="4" t="s">
        <v>32</v>
      </c>
      <c r="P5" s="4" t="s">
        <v>33</v>
      </c>
      <c r="Q5" s="4">
        <v>0</v>
      </c>
      <c r="R5" s="7">
        <v>44756</v>
      </c>
      <c r="S5" s="6">
        <v>44777</v>
      </c>
      <c r="T5" s="4" t="s">
        <v>34</v>
      </c>
      <c r="U5" s="4">
        <v>40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44773</v>
      </c>
      <c r="G6" s="6">
        <v>44774</v>
      </c>
      <c r="H6" s="4">
        <v>1</v>
      </c>
      <c r="I6" s="4">
        <v>1</v>
      </c>
      <c r="J6" s="4">
        <v>1</v>
      </c>
      <c r="K6" s="4" t="s">
        <v>30</v>
      </c>
      <c r="L6" s="4">
        <v>473</v>
      </c>
      <c r="M6" s="4">
        <v>473</v>
      </c>
      <c r="N6" s="4" t="s">
        <v>55</v>
      </c>
      <c r="O6" s="4" t="s">
        <v>32</v>
      </c>
      <c r="P6" s="4" t="s">
        <v>33</v>
      </c>
      <c r="Q6" s="4">
        <v>0</v>
      </c>
      <c r="R6" s="7">
        <v>44757</v>
      </c>
      <c r="S6" s="6">
        <v>44777</v>
      </c>
      <c r="T6" s="4" t="s">
        <v>34</v>
      </c>
      <c r="U6" s="4">
        <v>473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44773</v>
      </c>
      <c r="G7" s="6">
        <v>44774</v>
      </c>
      <c r="H7" s="4">
        <v>1</v>
      </c>
      <c r="I7" s="4">
        <v>1</v>
      </c>
      <c r="J7" s="4">
        <v>1</v>
      </c>
      <c r="K7" s="4" t="s">
        <v>30</v>
      </c>
      <c r="L7" s="4">
        <v>64</v>
      </c>
      <c r="M7" s="4">
        <v>64</v>
      </c>
      <c r="N7" s="4" t="s">
        <v>61</v>
      </c>
      <c r="O7" s="4" t="s">
        <v>32</v>
      </c>
      <c r="P7" s="4" t="s">
        <v>33</v>
      </c>
      <c r="Q7" s="4">
        <v>0</v>
      </c>
      <c r="R7" s="7">
        <v>44761</v>
      </c>
      <c r="S7" s="6">
        <v>44777</v>
      </c>
      <c r="T7" s="4" t="s">
        <v>34</v>
      </c>
      <c r="U7" s="4">
        <v>64</v>
      </c>
      <c r="V7" s="4">
        <v>0</v>
      </c>
      <c r="W7" s="4">
        <v>0</v>
      </c>
      <c r="X7" s="4" t="s">
        <v>36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44773</v>
      </c>
      <c r="G8" s="6">
        <v>44774</v>
      </c>
      <c r="H8" s="4">
        <v>1</v>
      </c>
      <c r="I8" s="4">
        <v>1</v>
      </c>
      <c r="J8" s="4">
        <v>1</v>
      </c>
      <c r="K8" s="4" t="s">
        <v>30</v>
      </c>
      <c r="L8" s="4">
        <v>82</v>
      </c>
      <c r="M8" s="4">
        <v>82</v>
      </c>
      <c r="N8" s="4" t="s">
        <v>66</v>
      </c>
      <c r="O8" s="4" t="s">
        <v>32</v>
      </c>
      <c r="P8" s="4" t="s">
        <v>33</v>
      </c>
      <c r="Q8" s="4">
        <v>0</v>
      </c>
      <c r="R8" s="7">
        <v>44764</v>
      </c>
      <c r="S8" s="6">
        <v>44777</v>
      </c>
      <c r="T8" s="4" t="s">
        <v>34</v>
      </c>
      <c r="U8" s="4">
        <v>82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44773</v>
      </c>
      <c r="G9" s="6">
        <v>44774</v>
      </c>
      <c r="H9" s="4">
        <v>1</v>
      </c>
      <c r="I9" s="4">
        <v>1</v>
      </c>
      <c r="J9" s="4">
        <v>1</v>
      </c>
      <c r="K9" s="4" t="s">
        <v>30</v>
      </c>
      <c r="L9" s="4">
        <v>174</v>
      </c>
      <c r="M9" s="4">
        <v>174</v>
      </c>
      <c r="N9" s="4" t="s">
        <v>72</v>
      </c>
      <c r="O9" s="4" t="s">
        <v>32</v>
      </c>
      <c r="P9" s="4" t="s">
        <v>33</v>
      </c>
      <c r="Q9" s="4">
        <v>0</v>
      </c>
      <c r="R9" s="7">
        <v>44771</v>
      </c>
      <c r="S9" s="6">
        <v>44777</v>
      </c>
      <c r="T9" s="4" t="s">
        <v>34</v>
      </c>
      <c r="U9" s="4">
        <v>174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69</v>
      </c>
      <c r="B10" s="4" t="s">
        <v>26</v>
      </c>
      <c r="C10" s="4" t="s">
        <v>73</v>
      </c>
      <c r="D10" s="4" t="s">
        <v>70</v>
      </c>
      <c r="E10" s="4" t="s">
        <v>71</v>
      </c>
      <c r="F10" s="6">
        <v>44773</v>
      </c>
      <c r="G10" s="6">
        <v>44774</v>
      </c>
      <c r="H10" s="4">
        <v>1</v>
      </c>
      <c r="I10" s="4">
        <v>1</v>
      </c>
      <c r="J10" s="4">
        <v>1</v>
      </c>
      <c r="K10" s="4" t="s">
        <v>30</v>
      </c>
      <c r="L10" s="4">
        <v>-174</v>
      </c>
      <c r="M10" s="4">
        <v>-174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44771</v>
      </c>
      <c r="S10" s="6">
        <v>44777</v>
      </c>
      <c r="T10" s="4" t="s">
        <v>34</v>
      </c>
      <c r="U10" s="4">
        <v>-174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52</v>
      </c>
      <c r="B11" s="4" t="s">
        <v>26</v>
      </c>
      <c r="C11" s="4" t="s">
        <v>73</v>
      </c>
      <c r="D11" s="4" t="s">
        <v>53</v>
      </c>
      <c r="E11" s="4" t="s">
        <v>54</v>
      </c>
      <c r="F11" s="6">
        <v>44773</v>
      </c>
      <c r="G11" s="6">
        <v>44774</v>
      </c>
      <c r="H11" s="4">
        <v>1</v>
      </c>
      <c r="I11" s="4">
        <v>1</v>
      </c>
      <c r="J11" s="4">
        <v>1</v>
      </c>
      <c r="K11" s="4" t="s">
        <v>30</v>
      </c>
      <c r="L11" s="4">
        <v>-473</v>
      </c>
      <c r="M11" s="4">
        <v>-473</v>
      </c>
      <c r="N11" s="4" t="s">
        <v>55</v>
      </c>
      <c r="O11" s="4" t="s">
        <v>32</v>
      </c>
      <c r="P11" s="4" t="s">
        <v>33</v>
      </c>
      <c r="Q11" s="4">
        <v>0</v>
      </c>
      <c r="R11" s="7">
        <v>44757</v>
      </c>
      <c r="S11" s="6">
        <v>44777</v>
      </c>
      <c r="T11" s="4" t="s">
        <v>34</v>
      </c>
      <c r="U11" s="4">
        <v>-473</v>
      </c>
      <c r="V11" s="4">
        <v>0</v>
      </c>
      <c r="W11" s="4">
        <v>0</v>
      </c>
      <c r="X11" s="4" t="s">
        <v>56</v>
      </c>
      <c r="Y11" s="4" t="s">
        <v>57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0"/>
  <sheetViews>
    <sheetView tabSelected="1" workbookViewId="0">
      <selection activeCell="A18" sqref="A18:A20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74</v>
      </c>
    </row>
    <row r="2" s="4" customFormat="1" spans="1:9">
      <c r="A2" s="5">
        <v>17688614255</v>
      </c>
      <c r="B2" s="6">
        <v>44773</v>
      </c>
      <c r="C2" s="6">
        <v>44774</v>
      </c>
      <c r="D2" s="4">
        <v>102</v>
      </c>
      <c r="E2" s="4" t="str">
        <f>VLOOKUP(A2,HOP!A:L,12,0)</f>
        <v>102.00</v>
      </c>
      <c r="F2" s="4" t="str">
        <f>VLOOKUP(A2,HOP!A:C,3,0)</f>
        <v>2476120</v>
      </c>
      <c r="G2" s="4">
        <f>D2-E2</f>
        <v>0</v>
      </c>
      <c r="H2" s="4" t="str">
        <f>$H$1&amp;F2</f>
        <v>，2476120</v>
      </c>
      <c r="I2" s="4" t="str">
        <f>VLOOKUP(A2,HOP!A:U,21,0)</f>
        <v>直连</v>
      </c>
    </row>
    <row r="3" s="4" customFormat="1" spans="1:9">
      <c r="A3" s="5">
        <v>18113972127</v>
      </c>
      <c r="B3" s="6">
        <v>44772</v>
      </c>
      <c r="C3" s="6">
        <v>44774</v>
      </c>
      <c r="D3" s="4">
        <v>272</v>
      </c>
      <c r="E3" s="4" t="str">
        <f>VLOOKUP(A3,HOP!A:L,12,0)</f>
        <v>272.00</v>
      </c>
      <c r="F3" s="4" t="str">
        <f>VLOOKUP(A3,HOP!A:C,3,0)</f>
        <v>2589559</v>
      </c>
      <c r="G3" s="4">
        <f t="shared" ref="G3:G9" si="0">D3-E3</f>
        <v>0</v>
      </c>
      <c r="H3" s="4" t="str">
        <f t="shared" ref="H3:H9" si="1">$H$1&amp;F3</f>
        <v>，2589559</v>
      </c>
      <c r="I3" s="4" t="str">
        <f>VLOOKUP(A3,HOP!A:U,21,0)</f>
        <v>直连</v>
      </c>
    </row>
    <row r="4" s="4" customFormat="1" spans="1:9">
      <c r="A4" s="5">
        <v>18378244152</v>
      </c>
      <c r="B4" s="6">
        <v>44773</v>
      </c>
      <c r="C4" s="6">
        <v>44774</v>
      </c>
      <c r="D4" s="4">
        <v>291</v>
      </c>
      <c r="E4" s="4" t="str">
        <f>VLOOKUP(A4,HOP!A:L,12,0)</f>
        <v>291.00</v>
      </c>
      <c r="F4" s="4" t="str">
        <f>VLOOKUP(A4,HOP!A:C,3,0)</f>
        <v>2619444</v>
      </c>
      <c r="G4" s="4">
        <f t="shared" si="0"/>
        <v>0</v>
      </c>
      <c r="H4" s="4" t="str">
        <f t="shared" si="1"/>
        <v>，2619444</v>
      </c>
      <c r="I4" s="4" t="str">
        <f>VLOOKUP(A4,HOP!A:U,21,0)</f>
        <v>直连</v>
      </c>
    </row>
    <row r="5" s="4" customFormat="1" spans="1:9">
      <c r="A5" s="5">
        <v>18395409618</v>
      </c>
      <c r="B5" s="6">
        <v>44773</v>
      </c>
      <c r="C5" s="6">
        <v>44774</v>
      </c>
      <c r="D5" s="4">
        <v>40</v>
      </c>
      <c r="E5" s="4" t="str">
        <f>VLOOKUP(A5,HOP!A:L,12,0)</f>
        <v>40.00</v>
      </c>
      <c r="F5" s="4" t="str">
        <f>VLOOKUP(A5,HOP!A:C,3,0)</f>
        <v>2621187</v>
      </c>
      <c r="G5" s="4">
        <f t="shared" si="0"/>
        <v>0</v>
      </c>
      <c r="H5" s="4" t="str">
        <f t="shared" si="1"/>
        <v>，2621187</v>
      </c>
      <c r="I5" s="4" t="str">
        <f>VLOOKUP(A5,HOP!A:U,21,0)</f>
        <v>直连</v>
      </c>
    </row>
    <row r="6" s="4" customFormat="1" hidden="1" spans="1:9">
      <c r="A6" s="5">
        <v>18398236227</v>
      </c>
      <c r="B6" s="6">
        <v>44773</v>
      </c>
      <c r="C6" s="6">
        <v>44774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18438812155</v>
      </c>
      <c r="B7" s="6">
        <v>44773</v>
      </c>
      <c r="C7" s="6">
        <v>44774</v>
      </c>
      <c r="D7" s="4">
        <v>64</v>
      </c>
      <c r="E7" s="4" t="str">
        <f>VLOOKUP(A7,HOP!A:L,12,0)</f>
        <v>64.00</v>
      </c>
      <c r="F7" s="4" t="str">
        <f>VLOOKUP(A7,HOP!A:C,3,0)</f>
        <v>2625725</v>
      </c>
      <c r="G7" s="4">
        <f t="shared" si="0"/>
        <v>0</v>
      </c>
      <c r="H7" s="4" t="str">
        <f t="shared" si="1"/>
        <v>，2625725</v>
      </c>
      <c r="I7" s="4" t="str">
        <f>VLOOKUP(A7,HOP!A:U,21,0)</f>
        <v>直连</v>
      </c>
    </row>
    <row r="8" s="4" customFormat="1" spans="1:9">
      <c r="A8" s="5">
        <v>18471615646</v>
      </c>
      <c r="B8" s="6">
        <v>44773</v>
      </c>
      <c r="C8" s="6">
        <v>44774</v>
      </c>
      <c r="D8" s="4">
        <v>82</v>
      </c>
      <c r="E8" s="4" t="str">
        <f>VLOOKUP(A8,HOP!A:L,12,0)</f>
        <v>82.00</v>
      </c>
      <c r="F8" s="4" t="str">
        <f>VLOOKUP(A8,HOP!A:C,3,0)</f>
        <v>2628713</v>
      </c>
      <c r="G8" s="4">
        <f t="shared" si="0"/>
        <v>0</v>
      </c>
      <c r="H8" s="4" t="str">
        <f t="shared" si="1"/>
        <v>，2628713</v>
      </c>
      <c r="I8" s="4" t="str">
        <f>VLOOKUP(A8,HOP!A:U,21,0)</f>
        <v>直连</v>
      </c>
    </row>
    <row r="9" s="4" customFormat="1" hidden="1" spans="1:9">
      <c r="A9" s="5">
        <v>18555830317</v>
      </c>
      <c r="B9" s="6">
        <v>44773</v>
      </c>
      <c r="C9" s="6">
        <v>44774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1" spans="4:4">
      <c r="D11" s="4">
        <f>SUM(D2:D10)</f>
        <v>851</v>
      </c>
    </row>
    <row r="18" spans="1:1">
      <c r="A18" s="4" t="s">
        <v>75</v>
      </c>
    </row>
    <row r="19" spans="1:1">
      <c r="A19" s="4" t="s">
        <v>76</v>
      </c>
    </row>
    <row r="20" spans="1:1">
      <c r="A20" s="4" t="s">
        <v>77</v>
      </c>
    </row>
  </sheetData>
  <autoFilter ref="A1:X9">
    <filterColumn colId="3">
      <filters>
        <filter val="40"/>
        <filter val="291"/>
        <filter val="82"/>
        <filter val="102"/>
        <filter val="272"/>
        <filter val="6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1">
      <c r="A1" s="2" t="s">
        <v>78</v>
      </c>
      <c r="B1" s="2" t="s">
        <v>79</v>
      </c>
      <c r="C1" s="2" t="s">
        <v>80</v>
      </c>
      <c r="D1" s="2" t="s">
        <v>81</v>
      </c>
      <c r="E1" s="2" t="s">
        <v>13</v>
      </c>
      <c r="F1" s="2" t="s">
        <v>5</v>
      </c>
      <c r="G1" s="2" t="s">
        <v>6</v>
      </c>
      <c r="H1" s="2" t="s">
        <v>82</v>
      </c>
      <c r="I1" s="2" t="s">
        <v>83</v>
      </c>
      <c r="J1" s="2" t="s">
        <v>84</v>
      </c>
      <c r="K1" s="2" t="s">
        <v>85</v>
      </c>
      <c r="L1" s="2" t="s">
        <v>86</v>
      </c>
      <c r="M1" s="2" t="s">
        <v>87</v>
      </c>
      <c r="N1" s="2" t="s">
        <v>88</v>
      </c>
      <c r="O1" s="2" t="s">
        <v>89</v>
      </c>
      <c r="P1" s="2" t="s">
        <v>90</v>
      </c>
      <c r="Q1" s="2" t="s">
        <v>91</v>
      </c>
      <c r="R1" s="2" t="s">
        <v>92</v>
      </c>
      <c r="S1" s="2" t="s">
        <v>93</v>
      </c>
      <c r="T1" s="2" t="s">
        <v>94</v>
      </c>
      <c r="U1" s="2" t="s">
        <v>95</v>
      </c>
    </row>
    <row r="2" s="1" customFormat="1" spans="1:21">
      <c r="A2" s="3">
        <v>17688614255</v>
      </c>
      <c r="B2" s="1" t="s">
        <v>96</v>
      </c>
      <c r="C2" s="1" t="s">
        <v>97</v>
      </c>
      <c r="D2" s="1" t="s">
        <v>98</v>
      </c>
      <c r="E2" s="1" t="s">
        <v>99</v>
      </c>
      <c r="F2" s="1" t="s">
        <v>100</v>
      </c>
      <c r="G2" s="1" t="s">
        <v>101</v>
      </c>
      <c r="H2" s="1" t="s">
        <v>102</v>
      </c>
      <c r="I2" s="1" t="s">
        <v>103</v>
      </c>
      <c r="J2" s="1" t="s">
        <v>30</v>
      </c>
      <c r="K2" s="1" t="s">
        <v>104</v>
      </c>
      <c r="L2" s="1" t="s">
        <v>104</v>
      </c>
      <c r="M2" s="1" t="s">
        <v>105</v>
      </c>
      <c r="N2" s="1" t="s">
        <v>105</v>
      </c>
      <c r="O2" s="1" t="s">
        <v>106</v>
      </c>
      <c r="P2" s="1" t="s">
        <v>107</v>
      </c>
      <c r="Q2" s="1" t="s">
        <v>108</v>
      </c>
      <c r="R2" s="1" t="s">
        <v>109</v>
      </c>
      <c r="S2" s="1" t="s">
        <v>110</v>
      </c>
      <c r="T2" s="1" t="s">
        <v>111</v>
      </c>
      <c r="U2" s="1" t="s">
        <v>112</v>
      </c>
    </row>
    <row r="3" s="1" customFormat="1" spans="1:21">
      <c r="A3" s="3">
        <v>18113972127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  <c r="G3" s="1" t="s">
        <v>101</v>
      </c>
      <c r="H3" s="1" t="s">
        <v>102</v>
      </c>
      <c r="I3" s="1" t="s">
        <v>118</v>
      </c>
      <c r="J3" s="1" t="s">
        <v>30</v>
      </c>
      <c r="K3" s="1" t="s">
        <v>119</v>
      </c>
      <c r="L3" s="1" t="s">
        <v>119</v>
      </c>
      <c r="M3" s="1" t="s">
        <v>105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120</v>
      </c>
      <c r="S3" s="1" t="s">
        <v>110</v>
      </c>
      <c r="T3" s="1" t="s">
        <v>111</v>
      </c>
      <c r="U3" s="1" t="s">
        <v>112</v>
      </c>
    </row>
    <row r="4" s="1" customFormat="1" spans="1:21">
      <c r="A4" s="3">
        <v>18378244152</v>
      </c>
      <c r="B4" s="1" t="s">
        <v>121</v>
      </c>
      <c r="C4" s="1" t="s">
        <v>122</v>
      </c>
      <c r="D4" s="1" t="s">
        <v>123</v>
      </c>
      <c r="E4" s="1" t="s">
        <v>124</v>
      </c>
      <c r="F4" s="1" t="s">
        <v>100</v>
      </c>
      <c r="G4" s="1" t="s">
        <v>101</v>
      </c>
      <c r="H4" s="1" t="s">
        <v>102</v>
      </c>
      <c r="I4" s="1" t="s">
        <v>125</v>
      </c>
      <c r="J4" s="1" t="s">
        <v>30</v>
      </c>
      <c r="K4" s="1" t="s">
        <v>126</v>
      </c>
      <c r="L4" s="1" t="s">
        <v>126</v>
      </c>
      <c r="M4" s="1" t="s">
        <v>105</v>
      </c>
      <c r="N4" s="1" t="s">
        <v>105</v>
      </c>
      <c r="O4" s="1" t="s">
        <v>106</v>
      </c>
      <c r="P4" s="1" t="s">
        <v>107</v>
      </c>
      <c r="Q4" s="1" t="s">
        <v>108</v>
      </c>
      <c r="R4" s="1" t="s">
        <v>127</v>
      </c>
      <c r="S4" s="1" t="s">
        <v>110</v>
      </c>
      <c r="T4" s="1" t="s">
        <v>111</v>
      </c>
      <c r="U4" s="1" t="s">
        <v>112</v>
      </c>
    </row>
    <row r="5" s="1" customFormat="1" spans="1:21">
      <c r="A5" s="3">
        <v>18395409618</v>
      </c>
      <c r="B5" s="1" t="s">
        <v>128</v>
      </c>
      <c r="C5" s="1" t="s">
        <v>129</v>
      </c>
      <c r="D5" s="1" t="s">
        <v>130</v>
      </c>
      <c r="E5" s="1" t="s">
        <v>131</v>
      </c>
      <c r="F5" s="1" t="s">
        <v>100</v>
      </c>
      <c r="G5" s="1" t="s">
        <v>101</v>
      </c>
      <c r="H5" s="1" t="s">
        <v>102</v>
      </c>
      <c r="I5" s="1" t="s">
        <v>132</v>
      </c>
      <c r="J5" s="1" t="s">
        <v>30</v>
      </c>
      <c r="K5" s="1" t="s">
        <v>133</v>
      </c>
      <c r="L5" s="1" t="s">
        <v>133</v>
      </c>
      <c r="M5" s="1" t="s">
        <v>105</v>
      </c>
      <c r="N5" s="1" t="s">
        <v>105</v>
      </c>
      <c r="O5" s="1" t="s">
        <v>106</v>
      </c>
      <c r="P5" s="1" t="s">
        <v>107</v>
      </c>
      <c r="Q5" s="1" t="s">
        <v>108</v>
      </c>
      <c r="R5" s="1" t="s">
        <v>134</v>
      </c>
      <c r="S5" s="1" t="s">
        <v>110</v>
      </c>
      <c r="T5" s="1" t="s">
        <v>111</v>
      </c>
      <c r="U5" s="1" t="s">
        <v>112</v>
      </c>
    </row>
    <row r="6" s="1" customFormat="1" spans="1:21">
      <c r="A6" s="3">
        <v>18438812155</v>
      </c>
      <c r="B6" s="1" t="s">
        <v>135</v>
      </c>
      <c r="C6" s="1" t="s">
        <v>136</v>
      </c>
      <c r="D6" s="1" t="s">
        <v>137</v>
      </c>
      <c r="E6" s="1" t="s">
        <v>138</v>
      </c>
      <c r="F6" s="1" t="s">
        <v>100</v>
      </c>
      <c r="G6" s="1" t="s">
        <v>101</v>
      </c>
      <c r="H6" s="1" t="s">
        <v>102</v>
      </c>
      <c r="I6" s="1" t="s">
        <v>139</v>
      </c>
      <c r="J6" s="1" t="s">
        <v>30</v>
      </c>
      <c r="K6" s="1" t="s">
        <v>140</v>
      </c>
      <c r="L6" s="1" t="s">
        <v>140</v>
      </c>
      <c r="M6" s="1" t="s">
        <v>105</v>
      </c>
      <c r="N6" s="1" t="s">
        <v>105</v>
      </c>
      <c r="O6" s="1" t="s">
        <v>106</v>
      </c>
      <c r="P6" s="1" t="s">
        <v>107</v>
      </c>
      <c r="Q6" s="1" t="s">
        <v>108</v>
      </c>
      <c r="R6" s="1" t="s">
        <v>141</v>
      </c>
      <c r="S6" s="1" t="s">
        <v>110</v>
      </c>
      <c r="T6" s="1" t="s">
        <v>111</v>
      </c>
      <c r="U6" s="1" t="s">
        <v>112</v>
      </c>
    </row>
    <row r="7" s="1" customFormat="1" spans="1:21">
      <c r="A7" s="3">
        <v>18471615646</v>
      </c>
      <c r="B7" s="1" t="s">
        <v>142</v>
      </c>
      <c r="C7" s="1" t="s">
        <v>143</v>
      </c>
      <c r="D7" s="1" t="s">
        <v>144</v>
      </c>
      <c r="E7" s="1" t="s">
        <v>145</v>
      </c>
      <c r="F7" s="1" t="s">
        <v>100</v>
      </c>
      <c r="G7" s="1" t="s">
        <v>101</v>
      </c>
      <c r="H7" s="1" t="s">
        <v>102</v>
      </c>
      <c r="I7" s="1" t="s">
        <v>146</v>
      </c>
      <c r="J7" s="1" t="s">
        <v>30</v>
      </c>
      <c r="K7" s="1" t="s">
        <v>147</v>
      </c>
      <c r="L7" s="1" t="s">
        <v>147</v>
      </c>
      <c r="M7" s="1" t="s">
        <v>105</v>
      </c>
      <c r="N7" s="1" t="s">
        <v>105</v>
      </c>
      <c r="O7" s="1" t="s">
        <v>106</v>
      </c>
      <c r="P7" s="1" t="s">
        <v>107</v>
      </c>
      <c r="Q7" s="1" t="s">
        <v>108</v>
      </c>
      <c r="R7" s="1" t="s">
        <v>148</v>
      </c>
      <c r="S7" s="1" t="s">
        <v>110</v>
      </c>
      <c r="T7" s="1" t="s">
        <v>111</v>
      </c>
      <c r="U7" s="1" t="s">
        <v>112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2022-08-04T01:57:13Z</dcterms:created>
  <dcterms:modified xsi:type="dcterms:W3CDTF">2022-08-04T02:02:35Z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E0E14251981241E18B5724A132358D82</vt:lpwstr>
  </property>
  <property fmtid="{D5CDD505-2E9C-101B-9397-08002B2CF9AE}" pid="3" name="KSOProductBuildVer">
    <vt:lpwstr>2052-11.1.0.12300</vt:lpwstr>
  </property>
</Properties>
</file>