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<sst xmlns="http://schemas.openxmlformats.org/spreadsheetml/2006/main" count="398" uniqueCount="180">
  <si>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</si>
  <si>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</si>
  <si>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</si>
  <si>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</si>
  <si>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</si>
  <si>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</si>
  <si>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</si>
  <si>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</si>
  <si>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</si>
  <si>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</si>
  <si>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</si>
  <si>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</si>
  <si>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</si>
  <si>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</si>
  <si>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</si>
  <si>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</si>
  <si>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</si>
  <si>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</si>
  <si>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</si>
  <si>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</si>
  <si>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</si>
  <si>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</si>
  <si>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</si>
  <si>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</si>
  <si>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</si>
  <si>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17236657130	</t>
  </si>
  <si>
    <t>Ctrip</t>
  </si>
  <si>
    <t>正常</t>
  </si>
  <si>
    <t>[新加坡]新加坡一度十五滨海俱乐部 (Staycation Approved)(One°15 Marina Sentosa Cove Singapore (Staycation Approved))(37212301)</t>
  </si>
  <si>
    <t>滨海景房&lt;不退款&gt;&lt;2人入住&gt;</t>
  </si>
  <si>
    <t>USD</t>
  </si>
  <si>
    <t>Abdul Wahid/Hazwari,Abdul Wahid/Hazwari</t>
  </si>
  <si>
    <t>CA5326220805USD</t>
  </si>
  <si>
    <t>未提现</t>
  </si>
  <si>
    <t>携程开票</t>
  </si>
  <si>
    <t xml:space="preserve">2409351	</t>
  </si>
  <si>
    <t xml:space="preserve">	</t>
  </si>
  <si>
    <t xml:space="preserve">18026221157	</t>
  </si>
  <si>
    <t>[西归浦市]济州岛西归浦卡尔酒店(Seogwipo Kal Hotel Jeju)(37199110)</t>
  </si>
  <si>
    <t>山景标准双床房&lt;不退款&gt;&lt;2人入住&gt;</t>
  </si>
  <si>
    <t>JEON/BYEONGKYU</t>
  </si>
  <si>
    <t xml:space="preserve">Acknowledged	</t>
  </si>
  <si>
    <t xml:space="preserve">18191931543	</t>
  </si>
  <si>
    <t>[西塔科]西雅图机场皇冠假日酒店(Crowne Plaza Seattle Airport, an IHG Hotel)(37214886)</t>
  </si>
  <si>
    <t>特大床房&lt;1&gt;&lt;2人入住&gt;&lt;不退款&gt;</t>
  </si>
  <si>
    <t>edwards/Allan</t>
  </si>
  <si>
    <t xml:space="preserve">18197456875	</t>
  </si>
  <si>
    <t>[温根]Arenas 维多利亚劳伯霍恩酒店(Arenas Resort Victoria-Lauberhorn)(46737429)</t>
  </si>
  <si>
    <t>全景山景双人床房（Jungfrau）&lt;不退款&gt;&lt;2人入住&gt;</t>
  </si>
  <si>
    <t>Tjokro-Lau/Serene,Tjokro-Lau/Serene</t>
  </si>
  <si>
    <t xml:space="preserve">2601737	</t>
  </si>
  <si>
    <t xml:space="preserve">1965505524	</t>
  </si>
  <si>
    <t xml:space="preserve">18536542357	</t>
  </si>
  <si>
    <t>[阿文图纳]坦伯利 JW 万豪度假村及水疗中心(JW Marriott Turnberry Resort &amp; Spa)(39633909)</t>
  </si>
  <si>
    <t>度假村景特大床房带阳台&lt;2人入住&gt;&lt;不退款&gt;&lt;早餐&gt;</t>
  </si>
  <si>
    <t>Graziella/Luppino</t>
  </si>
  <si>
    <t xml:space="preserve">92240401	</t>
  </si>
  <si>
    <t>取消</t>
  </si>
  <si>
    <t>阶梯</t>
  </si>
  <si>
    <t xml:space="preserve">18550831233	</t>
  </si>
  <si>
    <t>[纽约]庞德时代酒店(Pod Times Square)(46883236)</t>
  </si>
  <si>
    <t>全庞德房&lt;不退款&gt;&lt;2人入住&gt;</t>
  </si>
  <si>
    <t>XU/tingting</t>
  </si>
  <si>
    <t xml:space="preserve">114030079	</t>
  </si>
  <si>
    <t xml:space="preserve">18584134684	</t>
  </si>
  <si>
    <t>[维特罗勒]马赛维托昂若里普瑞米尔经典酒店(Premiere Classe Marseille - Vitrolles Anjoly)(39684598)</t>
  </si>
  <si>
    <t>标准间1双人床&lt;不退款&gt;&lt;2人入住&gt;</t>
  </si>
  <si>
    <t>Djellouli/ismail</t>
  </si>
  <si>
    <t xml:space="preserve">33791UC004821	</t>
  </si>
  <si>
    <t xml:space="preserve">18585088531	</t>
  </si>
  <si>
    <t>[首尔]千禧希尔顿首尔酒店(Millennium Hilton Seoul)(40721588)</t>
  </si>
  <si>
    <t>山景豪华特大床房&lt;不退款&gt;&lt;2人入住&gt;</t>
  </si>
  <si>
    <t>KIM/INHEE</t>
  </si>
  <si>
    <t xml:space="preserve">3280477362;282710320	</t>
  </si>
  <si>
    <t xml:space="preserve">18586146701	</t>
  </si>
  <si>
    <t>Jeon/Chaemin</t>
  </si>
  <si>
    <t xml:space="preserve">3284383916;282736395	</t>
  </si>
  <si>
    <t xml:space="preserve">18586865742	</t>
  </si>
  <si>
    <t>[新邦安拔]槟城联进酒店(Luscious Hotel Penang)(48367117)</t>
  </si>
  <si>
    <t>豪华房（大床）&lt;不退款&gt;&lt;2人入住&gt;</t>
  </si>
  <si>
    <t>hafifi/akmal</t>
  </si>
  <si>
    <t>，</t>
  </si>
  <si>
    <t>A220805105351481</t>
  </si>
  <si>
    <t>USD / HKD 当前参考汇率: 7.84976</t>
  </si>
  <si>
    <t>总计： 3274 USD/
25700.11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</si>
  <si>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</si>
  <si>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</si>
  <si>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</si>
  <si>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</si>
  <si>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</si>
  <si>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</si>
  <si>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</si>
  <si>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</si>
  <si>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</si>
  <si>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</si>
  <si>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</si>
  <si>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</si>
  <si>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</si>
  <si>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</si>
  <si>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</si>
  <si>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</si>
  <si>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</si>
  <si>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</si>
  <si>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2022-01-26</t>
  </si>
  <si>
    <t>2409351</t>
  </si>
  <si>
    <t>一度十五滨海俱乐部</t>
  </si>
  <si>
    <t>Abdul Wahid Hazwari,Abdul Wahid Hazwari</t>
  </si>
  <si>
    <t>2022-08-01</t>
  </si>
  <si>
    <t>2022-08-02</t>
  </si>
  <si>
    <t>退房日周结</t>
  </si>
  <si>
    <t>1376.65</t>
  </si>
  <si>
    <t>216.00</t>
  </si>
  <si>
    <t>0</t>
  </si>
  <si>
    <t>0.00</t>
  </si>
  <si>
    <t>携程盛景国际直连</t>
  </si>
  <si>
    <t>01.010677</t>
  </si>
  <si>
    <t>2022-01-26 13:57:06</t>
  </si>
  <si>
    <t>否</t>
  </si>
  <si>
    <t>汇智国际旅游发展有限公司</t>
  </si>
  <si>
    <t>直连</t>
  </si>
  <si>
    <t>2022-05-31</t>
  </si>
  <si>
    <t>2570555</t>
  </si>
  <si>
    <t>济州岛西归浦卡尔酒店</t>
  </si>
  <si>
    <t>JEON BYEONGKYU</t>
  </si>
  <si>
    <t>2022-07-31</t>
  </si>
  <si>
    <t>2750.14</t>
  </si>
  <si>
    <t>412.00</t>
  </si>
  <si>
    <t>-411</t>
  </si>
  <si>
    <t>-2750</t>
  </si>
  <si>
    <t>2022-05-31 11:17:46</t>
  </si>
  <si>
    <t>2022-06-24</t>
  </si>
  <si>
    <t>2601014</t>
  </si>
  <si>
    <t>西雅图机场皇冠假日酒店</t>
  </si>
  <si>
    <t>edwards Allan</t>
  </si>
  <si>
    <t>1248.84</t>
  </si>
  <si>
    <t>186.00</t>
  </si>
  <si>
    <t>2022-06-24 04:41:01</t>
  </si>
  <si>
    <t>2601737</t>
  </si>
  <si>
    <t>Arenas 维多利亚劳伯霍恩酒店</t>
  </si>
  <si>
    <t>Tjokro-Lau Serene,Tjokro-Lau Serene</t>
  </si>
  <si>
    <t>2022-07-28</t>
  </si>
  <si>
    <t>9963.87</t>
  </si>
  <si>
    <t>1484.00</t>
  </si>
  <si>
    <t>2022-06-24 19:06:38</t>
  </si>
  <si>
    <t>2635144</t>
  </si>
  <si>
    <t>坦伯利 JW 万豪度假村及水疗中心</t>
  </si>
  <si>
    <t>Graziella Luppino</t>
  </si>
  <si>
    <t>1368.43</t>
  </si>
  <si>
    <t>202.00</t>
  </si>
  <si>
    <t>2022-07-28 04:47:31</t>
  </si>
  <si>
    <t>2022-07-29</t>
  </si>
  <si>
    <t>2636456</t>
  </si>
  <si>
    <t>庞德时代酒店</t>
  </si>
  <si>
    <t>XU tingting</t>
  </si>
  <si>
    <t>4281.87</t>
  </si>
  <si>
    <t>633.00</t>
  </si>
  <si>
    <t>2022-07-29 08:24:15</t>
  </si>
  <si>
    <t>2639803</t>
  </si>
  <si>
    <t>马赛维托昂若里普瑞米尔经典酒店</t>
  </si>
  <si>
    <t>Djellouli ismail</t>
  </si>
  <si>
    <t>351.57</t>
  </si>
  <si>
    <t>52.00</t>
  </si>
  <si>
    <t>2022-08-01 05:07:15</t>
  </si>
  <si>
    <t>2639971</t>
  </si>
  <si>
    <t>千禧首尔希尔顿酒店</t>
  </si>
  <si>
    <t>KIM INHEE</t>
  </si>
  <si>
    <t>1480.64</t>
  </si>
  <si>
    <t>219.00</t>
  </si>
  <si>
    <t>2022-08-01 10:36:14</t>
  </si>
  <si>
    <t>2640101</t>
  </si>
  <si>
    <t>Jeon Chaemin</t>
  </si>
  <si>
    <t>1757.83</t>
  </si>
  <si>
    <t>260.00</t>
  </si>
  <si>
    <t>2022-08-01 12:53:02</t>
  </si>
  <si>
    <t>2640211</t>
  </si>
  <si>
    <t>甜美酒店</t>
  </si>
  <si>
    <t>hafifi akmal</t>
  </si>
  <si>
    <t>148.74</t>
  </si>
  <si>
    <t>22.00</t>
  </si>
  <si>
    <t>2022-08-01 14:34:24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</si>
</sst>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114300</xdr:colOff>
      <xdr:row>60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1250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44775</v>
      </c>
      <c r="H2" s="4">
        <v>1</v>
      </c>
      <c r="I2" s="4">
        <v>1</v>
      </c>
      <c r="J2" s="4">
        <v>1</v>
      </c>
      <c r="K2" s="4" t="s">
        <v>30</v>
      </c>
      <c r="L2" s="4">
        <v>216</v>
      </c>
      <c r="M2" s="4">
        <v>216</v>
      </c>
      <c r="N2" s="4" t="s">
        <v>31</v>
      </c>
      <c r="O2" s="4" t="s">
        <v>32</v>
      </c>
      <c r="P2" s="4" t="s">
        <v>33</v>
      </c>
      <c r="Q2" s="4">
        <v>0</v>
      </c>
      <c r="R2" s="7">
        <v>44587</v>
      </c>
      <c r="S2" s="6">
        <v>44778</v>
      </c>
      <c r="T2" s="4" t="s">
        <v>34</v>
      </c>
      <c r="U2" s="4">
        <v>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44773</v>
      </c>
      <c r="G3" s="6">
        <v>44775</v>
      </c>
      <c r="H3" s="4">
        <v>1</v>
      </c>
      <c r="I3" s="4">
        <v>2</v>
      </c>
      <c r="J3" s="4">
        <v>2</v>
      </c>
      <c r="K3" s="4" t="s">
        <v>30</v>
      </c>
      <c r="L3" s="4">
        <v>412</v>
      </c>
      <c r="M3" s="4">
        <v>412</v>
      </c>
      <c r="N3" s="4" t="s">
        <v>40</v>
      </c>
      <c r="O3" s="4" t="s">
        <v>32</v>
      </c>
      <c r="P3" s="4" t="s">
        <v>33</v>
      </c>
      <c r="Q3" s="4">
        <v>0</v>
      </c>
      <c r="R3" s="7">
        <v>44712</v>
      </c>
      <c r="S3" s="6">
        <v>44778</v>
      </c>
      <c r="T3" s="4" t="s">
        <v>34</v>
      </c>
      <c r="U3" s="4">
        <v>412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44774</v>
      </c>
      <c r="G4" s="6">
        <v>44775</v>
      </c>
      <c r="H4" s="4">
        <v>1</v>
      </c>
      <c r="I4" s="4">
        <v>1</v>
      </c>
      <c r="J4" s="4">
        <v>1</v>
      </c>
      <c r="K4" s="4" t="s">
        <v>30</v>
      </c>
      <c r="L4" s="4">
        <v>186</v>
      </c>
      <c r="M4" s="4">
        <v>186</v>
      </c>
      <c r="N4" s="4" t="s">
        <v>45</v>
      </c>
      <c r="O4" s="4" t="s">
        <v>32</v>
      </c>
      <c r="P4" s="4" t="s">
        <v>33</v>
      </c>
      <c r="Q4" s="4">
        <v>0</v>
      </c>
      <c r="R4" s="7">
        <v>44736</v>
      </c>
      <c r="S4" s="6">
        <v>44778</v>
      </c>
      <c r="T4" s="4" t="s">
        <v>34</v>
      </c>
      <c r="U4" s="4">
        <v>186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44770</v>
      </c>
      <c r="G5" s="6">
        <v>44775</v>
      </c>
      <c r="H5" s="4">
        <v>1</v>
      </c>
      <c r="I5" s="4">
        <v>5</v>
      </c>
      <c r="J5" s="4">
        <v>5</v>
      </c>
      <c r="K5" s="4" t="s">
        <v>30</v>
      </c>
      <c r="L5" s="4">
        <v>1484</v>
      </c>
      <c r="M5" s="4">
        <v>1484</v>
      </c>
      <c r="N5" s="4" t="s">
        <v>49</v>
      </c>
      <c r="O5" s="4" t="s">
        <v>32</v>
      </c>
      <c r="P5" s="4" t="s">
        <v>33</v>
      </c>
      <c r="Q5" s="4">
        <v>0</v>
      </c>
      <c r="R5" s="7">
        <v>44736</v>
      </c>
      <c r="S5" s="6">
        <v>44778</v>
      </c>
      <c r="T5" s="4" t="s">
        <v>34</v>
      </c>
      <c r="U5" s="4">
        <v>1484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44774</v>
      </c>
      <c r="G6" s="6">
        <v>44775</v>
      </c>
      <c r="H6" s="4">
        <v>1</v>
      </c>
      <c r="I6" s="4">
        <v>1</v>
      </c>
      <c r="J6" s="4">
        <v>1</v>
      </c>
      <c r="K6" s="4" t="s">
        <v>30</v>
      </c>
      <c r="L6" s="4">
        <v>202</v>
      </c>
      <c r="M6" s="4">
        <v>202</v>
      </c>
      <c r="N6" s="4" t="s">
        <v>55</v>
      </c>
      <c r="O6" s="4" t="s">
        <v>32</v>
      </c>
      <c r="P6" s="4" t="s">
        <v>33</v>
      </c>
      <c r="Q6" s="4">
        <v>0</v>
      </c>
      <c r="R6" s="7">
        <v>44770</v>
      </c>
      <c r="S6" s="6">
        <v>44778</v>
      </c>
      <c r="T6" s="4" t="s">
        <v>34</v>
      </c>
      <c r="U6" s="4">
        <v>202</v>
      </c>
      <c r="V6" s="4">
        <v>0</v>
      </c>
      <c r="W6" s="4">
        <v>0</v>
      </c>
      <c r="X6" s="4" t="s">
        <v>36</v>
      </c>
      <c r="Y6" s="4" t="s">
        <v>56</v>
      </c>
    </row>
    <row r="7" s="4" customFormat="1" spans="1:25">
      <c r="A7" s="4" t="s">
        <v>37</v>
      </c>
      <c r="B7" s="4" t="s">
        <v>26</v>
      </c>
      <c r="C7" s="4" t="s">
        <v>57</v>
      </c>
      <c r="D7" s="4" t="s">
        <v>38</v>
      </c>
      <c r="E7" s="4" t="s">
        <v>39</v>
      </c>
      <c r="F7" s="6">
        <v>44773</v>
      </c>
      <c r="G7" s="6">
        <v>44775</v>
      </c>
      <c r="H7" s="4">
        <v>1</v>
      </c>
      <c r="I7" s="4">
        <v>2</v>
      </c>
      <c r="J7" s="4">
        <v>2</v>
      </c>
      <c r="K7" s="4" t="s">
        <v>30</v>
      </c>
      <c r="L7" s="4">
        <v>-412</v>
      </c>
      <c r="M7" s="4">
        <v>-412</v>
      </c>
      <c r="N7" s="4" t="s">
        <v>40</v>
      </c>
      <c r="O7" s="4" t="s">
        <v>32</v>
      </c>
      <c r="P7" s="4" t="s">
        <v>33</v>
      </c>
      <c r="Q7" s="4">
        <v>0</v>
      </c>
      <c r="R7" s="7">
        <v>44712</v>
      </c>
      <c r="S7" s="6">
        <v>44778</v>
      </c>
      <c r="T7" s="4" t="s">
        <v>34</v>
      </c>
      <c r="U7" s="4">
        <v>-412</v>
      </c>
      <c r="V7" s="4">
        <v>0</v>
      </c>
      <c r="W7" s="4">
        <v>0</v>
      </c>
      <c r="X7" s="4" t="s">
        <v>36</v>
      </c>
      <c r="Y7" s="4" t="s">
        <v>41</v>
      </c>
    </row>
    <row r="8" s="4" customFormat="1" spans="1:25">
      <c r="A8" s="4" t="s">
        <v>37</v>
      </c>
      <c r="B8" s="4" t="s">
        <v>26</v>
      </c>
      <c r="C8" s="4" t="s">
        <v>58</v>
      </c>
      <c r="D8" s="4" t="s">
        <v>38</v>
      </c>
      <c r="E8" s="4" t="s">
        <v>39</v>
      </c>
      <c r="F8" s="6">
        <v>44773</v>
      </c>
      <c r="G8" s="6">
        <v>44775</v>
      </c>
      <c r="H8" s="4">
        <v>1</v>
      </c>
      <c r="I8" s="4">
        <v>2</v>
      </c>
      <c r="J8" s="4">
        <v>2</v>
      </c>
      <c r="K8" s="4" t="s">
        <v>30</v>
      </c>
      <c r="L8" s="4">
        <v>0</v>
      </c>
      <c r="M8" s="4">
        <v>0</v>
      </c>
      <c r="N8" s="4" t="s">
        <v>40</v>
      </c>
      <c r="O8" s="4" t="s">
        <v>32</v>
      </c>
      <c r="P8" s="4" t="s">
        <v>33</v>
      </c>
      <c r="Q8" s="4">
        <v>0</v>
      </c>
      <c r="R8" s="7">
        <v>44712</v>
      </c>
      <c r="S8" s="6">
        <v>44778</v>
      </c>
      <c r="T8" s="4" t="s">
        <v>34</v>
      </c>
      <c r="U8" s="4">
        <v>0</v>
      </c>
      <c r="V8" s="4">
        <v>0</v>
      </c>
      <c r="W8" s="4">
        <v>0</v>
      </c>
      <c r="X8" s="4" t="s">
        <v>36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44771</v>
      </c>
      <c r="G9" s="6">
        <v>44775</v>
      </c>
      <c r="H9" s="4">
        <v>1</v>
      </c>
      <c r="I9" s="4">
        <v>4</v>
      </c>
      <c r="J9" s="4">
        <v>4</v>
      </c>
      <c r="K9" s="4" t="s">
        <v>30</v>
      </c>
      <c r="L9" s="4">
        <v>633</v>
      </c>
      <c r="M9" s="4">
        <v>633</v>
      </c>
      <c r="N9" s="4" t="s">
        <v>62</v>
      </c>
      <c r="O9" s="4" t="s">
        <v>32</v>
      </c>
      <c r="P9" s="4" t="s">
        <v>33</v>
      </c>
      <c r="Q9" s="4">
        <v>0</v>
      </c>
      <c r="R9" s="7">
        <v>44771</v>
      </c>
      <c r="S9" s="6">
        <v>44778</v>
      </c>
      <c r="T9" s="4" t="s">
        <v>34</v>
      </c>
      <c r="U9" s="4">
        <v>633</v>
      </c>
      <c r="V9" s="4">
        <v>0</v>
      </c>
      <c r="W9" s="4">
        <v>0</v>
      </c>
      <c r="X9" s="4" t="s">
        <v>36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44774</v>
      </c>
      <c r="G10" s="6">
        <v>44775</v>
      </c>
      <c r="H10" s="4">
        <v>1</v>
      </c>
      <c r="I10" s="4">
        <v>1</v>
      </c>
      <c r="J10" s="4">
        <v>1</v>
      </c>
      <c r="K10" s="4" t="s">
        <v>30</v>
      </c>
      <c r="L10" s="4">
        <v>52</v>
      </c>
      <c r="M10" s="4">
        <v>52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44774</v>
      </c>
      <c r="S10" s="6">
        <v>44778</v>
      </c>
      <c r="T10" s="4" t="s">
        <v>34</v>
      </c>
      <c r="U10" s="4">
        <v>52</v>
      </c>
      <c r="V10" s="4">
        <v>0</v>
      </c>
      <c r="W10" s="4">
        <v>0</v>
      </c>
      <c r="X10" s="4" t="s">
        <v>36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44774</v>
      </c>
      <c r="G11" s="6">
        <v>44775</v>
      </c>
      <c r="H11" s="4">
        <v>1</v>
      </c>
      <c r="I11" s="4">
        <v>1</v>
      </c>
      <c r="J11" s="4">
        <v>1</v>
      </c>
      <c r="K11" s="4" t="s">
        <v>30</v>
      </c>
      <c r="L11" s="4">
        <v>219</v>
      </c>
      <c r="M11" s="4">
        <v>219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44774</v>
      </c>
      <c r="S11" s="6">
        <v>44778</v>
      </c>
      <c r="T11" s="4" t="s">
        <v>34</v>
      </c>
      <c r="U11" s="4">
        <v>219</v>
      </c>
      <c r="V11" s="4">
        <v>0</v>
      </c>
      <c r="W11" s="4">
        <v>0</v>
      </c>
      <c r="X11" s="4" t="s">
        <v>36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44774</v>
      </c>
      <c r="G12" s="6">
        <v>44775</v>
      </c>
      <c r="H12" s="4">
        <v>1</v>
      </c>
      <c r="I12" s="4">
        <v>1</v>
      </c>
      <c r="J12" s="4">
        <v>1</v>
      </c>
      <c r="K12" s="4" t="s">
        <v>30</v>
      </c>
      <c r="L12" s="4">
        <v>260</v>
      </c>
      <c r="M12" s="4">
        <v>260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44774</v>
      </c>
      <c r="S12" s="6">
        <v>44778</v>
      </c>
      <c r="T12" s="4" t="s">
        <v>34</v>
      </c>
      <c r="U12" s="4">
        <v>260</v>
      </c>
      <c r="V12" s="4">
        <v>0</v>
      </c>
      <c r="W12" s="4">
        <v>0</v>
      </c>
      <c r="X12" s="4" t="s">
        <v>36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44774</v>
      </c>
      <c r="G13" s="6">
        <v>44775</v>
      </c>
      <c r="H13" s="4">
        <v>1</v>
      </c>
      <c r="I13" s="4">
        <v>1</v>
      </c>
      <c r="J13" s="4">
        <v>1</v>
      </c>
      <c r="K13" s="4" t="s">
        <v>30</v>
      </c>
      <c r="L13" s="4">
        <v>22</v>
      </c>
      <c r="M13" s="4">
        <v>22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44774</v>
      </c>
      <c r="S13" s="6">
        <v>44778</v>
      </c>
      <c r="T13" s="4" t="s">
        <v>34</v>
      </c>
      <c r="U13" s="4">
        <v>22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17236657130</v>
      </c>
      <c r="B2" s="6">
        <v>44774</v>
      </c>
      <c r="C2" s="6">
        <v>44775</v>
      </c>
      <c r="D2" s="4">
        <v>216</v>
      </c>
      <c r="E2" s="4" t="str">
        <f>VLOOKUP(A2,HOP!A:L,12,0)</f>
        <v>216.00</v>
      </c>
      <c r="F2" s="4" t="str">
        <f>VLOOKUP(A2,HOP!A:C,3,0)</f>
        <v>2409351</v>
      </c>
      <c r="G2" s="4">
        <f>D2-E2</f>
        <v>0</v>
      </c>
      <c r="H2" s="4" t="str">
        <f>$H$1&amp;F2</f>
        <v>，2409351</v>
      </c>
      <c r="I2" s="4" t="str">
        <f>VLOOKUP(A2,HOP!A:U,21,0)</f>
        <v>直连</v>
      </c>
    </row>
    <row r="3" s="4" customFormat="1" spans="1:9">
      <c r="A3" s="5">
        <v>18191931543</v>
      </c>
      <c r="B3" s="6">
        <v>44774</v>
      </c>
      <c r="C3" s="6">
        <v>44775</v>
      </c>
      <c r="D3" s="4">
        <v>186</v>
      </c>
      <c r="E3" s="4" t="str">
        <f>VLOOKUP(A3,HOP!A:L,12,0)</f>
        <v>186.00</v>
      </c>
      <c r="F3" s="4" t="str">
        <f>VLOOKUP(A3,HOP!A:C,3,0)</f>
        <v>2601014</v>
      </c>
      <c r="G3" s="4">
        <f t="shared" ref="G3:G11" si="0">D3-E3</f>
        <v>0</v>
      </c>
      <c r="H3" s="4" t="str">
        <f t="shared" ref="H3:H11" si="1">$H$1&amp;F3</f>
        <v>，2601014</v>
      </c>
      <c r="I3" s="4" t="str">
        <f>VLOOKUP(A3,HOP!A:U,21,0)</f>
        <v>直连</v>
      </c>
    </row>
    <row r="4" s="4" customFormat="1" spans="1:9">
      <c r="A4" s="5">
        <v>18197456875</v>
      </c>
      <c r="B4" s="6">
        <v>44770</v>
      </c>
      <c r="C4" s="6">
        <v>44775</v>
      </c>
      <c r="D4" s="4">
        <v>1484</v>
      </c>
      <c r="E4" s="4" t="str">
        <f>VLOOKUP(A4,HOP!A:L,12,0)</f>
        <v>1484.00</v>
      </c>
      <c r="F4" s="4" t="str">
        <f>VLOOKUP(A4,HOP!A:C,3,0)</f>
        <v>2601737</v>
      </c>
      <c r="G4" s="4">
        <f t="shared" si="0"/>
        <v>0</v>
      </c>
      <c r="H4" s="4" t="str">
        <f t="shared" si="1"/>
        <v>，2601737</v>
      </c>
      <c r="I4" s="4" t="str">
        <f>VLOOKUP(A4,HOP!A:U,21,0)</f>
        <v>直连</v>
      </c>
    </row>
    <row r="5" s="4" customFormat="1" spans="1:9">
      <c r="A5" s="5">
        <v>18536542357</v>
      </c>
      <c r="B5" s="6">
        <v>44774</v>
      </c>
      <c r="C5" s="6">
        <v>44775</v>
      </c>
      <c r="D5" s="4">
        <v>202</v>
      </c>
      <c r="E5" s="4" t="str">
        <f>VLOOKUP(A5,HOP!A:L,12,0)</f>
        <v>202.00</v>
      </c>
      <c r="F5" s="4" t="str">
        <f>VLOOKUP(A5,HOP!A:C,3,0)</f>
        <v>2635144</v>
      </c>
      <c r="G5" s="4">
        <f t="shared" si="0"/>
        <v>0</v>
      </c>
      <c r="H5" s="4" t="str">
        <f t="shared" si="1"/>
        <v>，2635144</v>
      </c>
      <c r="I5" s="4" t="str">
        <f>VLOOKUP(A5,HOP!A:U,21,0)</f>
        <v>直连</v>
      </c>
    </row>
    <row r="6" s="4" customFormat="1" spans="1:9">
      <c r="A6" s="5">
        <v>18026221157</v>
      </c>
      <c r="B6" s="6">
        <v>44773</v>
      </c>
      <c r="C6" s="6">
        <v>44775</v>
      </c>
      <c r="D6" s="4">
        <v>0</v>
      </c>
      <c r="E6" s="4" t="str">
        <f>VLOOKUP(A6,HOP!A:L,12,0)</f>
        <v>0.00</v>
      </c>
      <c r="F6" s="4" t="str">
        <f>VLOOKUP(A6,HOP!A:C,3,0)</f>
        <v>2570555</v>
      </c>
      <c r="G6" s="4">
        <f t="shared" si="0"/>
        <v>0</v>
      </c>
      <c r="H6" s="4" t="str">
        <f t="shared" si="1"/>
        <v>，2570555</v>
      </c>
      <c r="I6" s="4" t="str">
        <f>VLOOKUP(A6,HOP!A:U,21,0)</f>
        <v>直连</v>
      </c>
    </row>
    <row r="7" s="4" customFormat="1" spans="1:9">
      <c r="A7" s="5">
        <v>18550831233</v>
      </c>
      <c r="B7" s="6">
        <v>44771</v>
      </c>
      <c r="C7" s="6">
        <v>44775</v>
      </c>
      <c r="D7" s="4">
        <v>633</v>
      </c>
      <c r="E7" s="4" t="str">
        <f>VLOOKUP(A7,HOP!A:L,12,0)</f>
        <v>633.00</v>
      </c>
      <c r="F7" s="4" t="str">
        <f>VLOOKUP(A7,HOP!A:C,3,0)</f>
        <v>2636456</v>
      </c>
      <c r="G7" s="4">
        <f t="shared" si="0"/>
        <v>0</v>
      </c>
      <c r="H7" s="4" t="str">
        <f t="shared" si="1"/>
        <v>，2636456</v>
      </c>
      <c r="I7" s="4" t="str">
        <f>VLOOKUP(A7,HOP!A:U,21,0)</f>
        <v>直连</v>
      </c>
    </row>
    <row r="8" s="4" customFormat="1" spans="1:9">
      <c r="A8" s="5">
        <v>18584134684</v>
      </c>
      <c r="B8" s="6">
        <v>44774</v>
      </c>
      <c r="C8" s="6">
        <v>44775</v>
      </c>
      <c r="D8" s="4">
        <v>52</v>
      </c>
      <c r="E8" s="4" t="str">
        <f>VLOOKUP(A8,HOP!A:L,12,0)</f>
        <v>52.00</v>
      </c>
      <c r="F8" s="4" t="str">
        <f>VLOOKUP(A8,HOP!A:C,3,0)</f>
        <v>2639803</v>
      </c>
      <c r="G8" s="4">
        <f t="shared" si="0"/>
        <v>0</v>
      </c>
      <c r="H8" s="4" t="str">
        <f t="shared" si="1"/>
        <v>，2639803</v>
      </c>
      <c r="I8" s="4" t="str">
        <f>VLOOKUP(A8,HOP!A:U,21,0)</f>
        <v>直连</v>
      </c>
    </row>
    <row r="9" s="4" customFormat="1" spans="1:9">
      <c r="A9" s="5">
        <v>18585088531</v>
      </c>
      <c r="B9" s="6">
        <v>44774</v>
      </c>
      <c r="C9" s="6">
        <v>44775</v>
      </c>
      <c r="D9" s="4">
        <v>219</v>
      </c>
      <c r="E9" s="4" t="str">
        <f>VLOOKUP(A9,HOP!A:L,12,0)</f>
        <v>219.00</v>
      </c>
      <c r="F9" s="4" t="str">
        <f>VLOOKUP(A9,HOP!A:C,3,0)</f>
        <v>2639971</v>
      </c>
      <c r="G9" s="4">
        <f t="shared" si="0"/>
        <v>0</v>
      </c>
      <c r="H9" s="4" t="str">
        <f t="shared" si="1"/>
        <v>，2639971</v>
      </c>
      <c r="I9" s="4" t="str">
        <f>VLOOKUP(A9,HOP!A:U,21,0)</f>
        <v>直连</v>
      </c>
    </row>
    <row r="10" s="4" customFormat="1" spans="1:9">
      <c r="A10" s="5">
        <v>18586146701</v>
      </c>
      <c r="B10" s="6">
        <v>44774</v>
      </c>
      <c r="C10" s="6">
        <v>44775</v>
      </c>
      <c r="D10" s="4">
        <v>260</v>
      </c>
      <c r="E10" s="4" t="str">
        <f>VLOOKUP(A10,HOP!A:L,12,0)</f>
        <v>260.00</v>
      </c>
      <c r="F10" s="4" t="str">
        <f>VLOOKUP(A10,HOP!A:C,3,0)</f>
        <v>2640101</v>
      </c>
      <c r="G10" s="4">
        <f t="shared" si="0"/>
        <v>0</v>
      </c>
      <c r="H10" s="4" t="str">
        <f t="shared" si="1"/>
        <v>，2640101</v>
      </c>
      <c r="I10" s="4" t="str">
        <f>VLOOKUP(A10,HOP!A:U,21,0)</f>
        <v>直连</v>
      </c>
    </row>
    <row r="11" s="4" customFormat="1" spans="1:9">
      <c r="A11" s="5">
        <v>18586865742</v>
      </c>
      <c r="B11" s="6">
        <v>44774</v>
      </c>
      <c r="C11" s="6">
        <v>44775</v>
      </c>
      <c r="D11" s="4">
        <v>22</v>
      </c>
      <c r="E11" s="4" t="str">
        <f>VLOOKUP(A11,HOP!A:L,12,0)</f>
        <v>22.00</v>
      </c>
      <c r="F11" s="4" t="str">
        <f>VLOOKUP(A11,HOP!A:C,3,0)</f>
        <v>2640211</v>
      </c>
      <c r="G11" s="4">
        <f t="shared" si="0"/>
        <v>0</v>
      </c>
      <c r="H11" s="4" t="str">
        <f t="shared" si="1"/>
        <v>，2640211</v>
      </c>
      <c r="I11" s="4" t="str">
        <f>VLOOKUP(A11,HOP!A:U,21,0)</f>
        <v>直连</v>
      </c>
    </row>
    <row r="13" spans="4:4">
      <c r="D13" s="4">
        <f>SUM(D2:D12)</f>
        <v>3274</v>
      </c>
    </row>
    <row r="21" spans="1:1">
      <c r="A21" s="4" t="s">
        <v>82</v>
      </c>
    </row>
    <row r="22" spans="1:1">
      <c r="A22" s="4" t="s">
        <v>83</v>
      </c>
    </row>
    <row r="23" spans="1:1">
      <c r="A23" s="4" t="s">
        <v>84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</row>
    <row r="2" s="1" customFormat="1" spans="1:21">
      <c r="A2" s="3">
        <v>17236657130</v>
      </c>
      <c r="B2" s="1" t="s">
        <v>103</v>
      </c>
      <c r="C2" s="1" t="s">
        <v>104</v>
      </c>
      <c r="D2" s="1" t="s">
        <v>105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</row>
    <row r="3" s="1" customFormat="1" spans="1:21">
      <c r="A3" s="3">
        <v>18026221157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108</v>
      </c>
      <c r="H3" s="1" t="s">
        <v>109</v>
      </c>
      <c r="I3" s="1" t="s">
        <v>125</v>
      </c>
      <c r="J3" s="1" t="s">
        <v>30</v>
      </c>
      <c r="K3" s="1" t="s">
        <v>126</v>
      </c>
      <c r="L3" s="1" t="s">
        <v>113</v>
      </c>
      <c r="M3" s="1" t="s">
        <v>127</v>
      </c>
      <c r="N3" s="1" t="s">
        <v>128</v>
      </c>
      <c r="O3" s="1" t="s">
        <v>113</v>
      </c>
      <c r="P3" s="1" t="s">
        <v>114</v>
      </c>
      <c r="Q3" s="1" t="s">
        <v>115</v>
      </c>
      <c r="R3" s="1" t="s">
        <v>129</v>
      </c>
      <c r="S3" s="1" t="s">
        <v>117</v>
      </c>
      <c r="T3" s="1" t="s">
        <v>118</v>
      </c>
      <c r="U3" s="1" t="s">
        <v>119</v>
      </c>
    </row>
    <row r="4" s="1" customFormat="1" spans="1:21">
      <c r="A4" s="3">
        <v>18191931543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107</v>
      </c>
      <c r="G4" s="1" t="s">
        <v>108</v>
      </c>
      <c r="H4" s="1" t="s">
        <v>109</v>
      </c>
      <c r="I4" s="1" t="s">
        <v>134</v>
      </c>
      <c r="J4" s="1" t="s">
        <v>30</v>
      </c>
      <c r="K4" s="1" t="s">
        <v>135</v>
      </c>
      <c r="L4" s="1" t="s">
        <v>135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136</v>
      </c>
      <c r="S4" s="1" t="s">
        <v>117</v>
      </c>
      <c r="T4" s="1" t="s">
        <v>118</v>
      </c>
      <c r="U4" s="1" t="s">
        <v>119</v>
      </c>
    </row>
    <row r="5" s="1" customFormat="1" spans="1:21">
      <c r="A5" s="3">
        <v>18197456875</v>
      </c>
      <c r="B5" s="1" t="s">
        <v>130</v>
      </c>
      <c r="C5" s="1" t="s">
        <v>137</v>
      </c>
      <c r="D5" s="1" t="s">
        <v>138</v>
      </c>
      <c r="E5" s="1" t="s">
        <v>139</v>
      </c>
      <c r="F5" s="1" t="s">
        <v>140</v>
      </c>
      <c r="G5" s="1" t="s">
        <v>108</v>
      </c>
      <c r="H5" s="1" t="s">
        <v>109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143</v>
      </c>
      <c r="S5" s="1" t="s">
        <v>117</v>
      </c>
      <c r="T5" s="1" t="s">
        <v>118</v>
      </c>
      <c r="U5" s="1" t="s">
        <v>119</v>
      </c>
    </row>
    <row r="6" s="1" customFormat="1" spans="1:21">
      <c r="A6" s="3">
        <v>18536542357</v>
      </c>
      <c r="B6" s="1" t="s">
        <v>140</v>
      </c>
      <c r="C6" s="1" t="s">
        <v>144</v>
      </c>
      <c r="D6" s="1" t="s">
        <v>145</v>
      </c>
      <c r="E6" s="1" t="s">
        <v>146</v>
      </c>
      <c r="F6" s="1" t="s">
        <v>107</v>
      </c>
      <c r="G6" s="1" t="s">
        <v>108</v>
      </c>
      <c r="H6" s="1" t="s">
        <v>109</v>
      </c>
      <c r="I6" s="1" t="s">
        <v>147</v>
      </c>
      <c r="J6" s="1" t="s">
        <v>30</v>
      </c>
      <c r="K6" s="1" t="s">
        <v>148</v>
      </c>
      <c r="L6" s="1" t="s">
        <v>148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149</v>
      </c>
      <c r="S6" s="1" t="s">
        <v>117</v>
      </c>
      <c r="T6" s="1" t="s">
        <v>118</v>
      </c>
      <c r="U6" s="1" t="s">
        <v>119</v>
      </c>
    </row>
    <row r="7" s="1" customFormat="1" spans="1:21">
      <c r="A7" s="3">
        <v>18550831233</v>
      </c>
      <c r="B7" s="1" t="s">
        <v>150</v>
      </c>
      <c r="C7" s="1" t="s">
        <v>151</v>
      </c>
      <c r="D7" s="1" t="s">
        <v>152</v>
      </c>
      <c r="E7" s="1" t="s">
        <v>153</v>
      </c>
      <c r="F7" s="1" t="s">
        <v>150</v>
      </c>
      <c r="G7" s="1" t="s">
        <v>108</v>
      </c>
      <c r="H7" s="1" t="s">
        <v>109</v>
      </c>
      <c r="I7" s="1" t="s">
        <v>154</v>
      </c>
      <c r="J7" s="1" t="s">
        <v>30</v>
      </c>
      <c r="K7" s="1" t="s">
        <v>155</v>
      </c>
      <c r="L7" s="1" t="s">
        <v>155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156</v>
      </c>
      <c r="S7" s="1" t="s">
        <v>117</v>
      </c>
      <c r="T7" s="1" t="s">
        <v>118</v>
      </c>
      <c r="U7" s="1" t="s">
        <v>119</v>
      </c>
    </row>
    <row r="8" s="1" customFormat="1" spans="1:21">
      <c r="A8" s="3">
        <v>18584134684</v>
      </c>
      <c r="B8" s="1" t="s">
        <v>107</v>
      </c>
      <c r="C8" s="1" t="s">
        <v>157</v>
      </c>
      <c r="D8" s="1" t="s">
        <v>158</v>
      </c>
      <c r="E8" s="1" t="s">
        <v>159</v>
      </c>
      <c r="F8" s="1" t="s">
        <v>107</v>
      </c>
      <c r="G8" s="1" t="s">
        <v>108</v>
      </c>
      <c r="H8" s="1" t="s">
        <v>109</v>
      </c>
      <c r="I8" s="1" t="s">
        <v>160</v>
      </c>
      <c r="J8" s="1" t="s">
        <v>30</v>
      </c>
      <c r="K8" s="1" t="s">
        <v>161</v>
      </c>
      <c r="L8" s="1" t="s">
        <v>161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162</v>
      </c>
      <c r="S8" s="1" t="s">
        <v>117</v>
      </c>
      <c r="T8" s="1" t="s">
        <v>118</v>
      </c>
      <c r="U8" s="1" t="s">
        <v>119</v>
      </c>
    </row>
    <row r="9" s="1" customFormat="1" spans="1:21">
      <c r="A9" s="3">
        <v>18585088531</v>
      </c>
      <c r="B9" s="1" t="s">
        <v>107</v>
      </c>
      <c r="C9" s="1" t="s">
        <v>163</v>
      </c>
      <c r="D9" s="1" t="s">
        <v>164</v>
      </c>
      <c r="E9" s="1" t="s">
        <v>165</v>
      </c>
      <c r="F9" s="1" t="s">
        <v>107</v>
      </c>
      <c r="G9" s="1" t="s">
        <v>108</v>
      </c>
      <c r="H9" s="1" t="s">
        <v>109</v>
      </c>
      <c r="I9" s="1" t="s">
        <v>166</v>
      </c>
      <c r="J9" s="1" t="s">
        <v>30</v>
      </c>
      <c r="K9" s="1" t="s">
        <v>167</v>
      </c>
      <c r="L9" s="1" t="s">
        <v>167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168</v>
      </c>
      <c r="S9" s="1" t="s">
        <v>117</v>
      </c>
      <c r="T9" s="1" t="s">
        <v>118</v>
      </c>
      <c r="U9" s="1" t="s">
        <v>119</v>
      </c>
    </row>
    <row r="10" s="1" customFormat="1" spans="1:21">
      <c r="A10" s="3">
        <v>18586146701</v>
      </c>
      <c r="B10" s="1" t="s">
        <v>107</v>
      </c>
      <c r="C10" s="1" t="s">
        <v>169</v>
      </c>
      <c r="D10" s="1" t="s">
        <v>164</v>
      </c>
      <c r="E10" s="1" t="s">
        <v>170</v>
      </c>
      <c r="F10" s="1" t="s">
        <v>107</v>
      </c>
      <c r="G10" s="1" t="s">
        <v>108</v>
      </c>
      <c r="H10" s="1" t="s">
        <v>109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173</v>
      </c>
      <c r="S10" s="1" t="s">
        <v>117</v>
      </c>
      <c r="T10" s="1" t="s">
        <v>118</v>
      </c>
      <c r="U10" s="1" t="s">
        <v>119</v>
      </c>
    </row>
    <row r="11" s="1" customFormat="1" spans="1:21">
      <c r="A11" s="3">
        <v>18586865742</v>
      </c>
      <c r="B11" s="1" t="s">
        <v>107</v>
      </c>
      <c r="C11" s="1" t="s">
        <v>174</v>
      </c>
      <c r="D11" s="1" t="s">
        <v>175</v>
      </c>
      <c r="E11" s="1" t="s">
        <v>176</v>
      </c>
      <c r="F11" s="1" t="s">
        <v>107</v>
      </c>
      <c r="G11" s="1" t="s">
        <v>108</v>
      </c>
      <c r="H11" s="1" t="s">
        <v>109</v>
      </c>
      <c r="I11" s="1" t="s">
        <v>177</v>
      </c>
      <c r="J11" s="1" t="s">
        <v>30</v>
      </c>
      <c r="K11" s="1" t="s">
        <v>178</v>
      </c>
      <c r="L11" s="1" t="s">
        <v>178</v>
      </c>
      <c r="M11" s="1" t="s">
        <v>112</v>
      </c>
      <c r="N11" s="1" t="s">
        <v>112</v>
      </c>
      <c r="O11" s="1" t="s">
        <v>113</v>
      </c>
      <c r="P11" s="1" t="s">
        <v>114</v>
      </c>
      <c r="Q11" s="1" t="s">
        <v>115</v>
      </c>
      <c r="R11" s="1" t="s">
        <v>179</v>
      </c>
      <c r="S11" s="1" t="s">
        <v>117</v>
      </c>
      <c r="T11" s="1" t="s">
        <v>118</v>
      </c>
      <c r="U11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2022-08-05T02:34:50Z</dcterms:created>
  <dcterms:modified xsi:type="dcterms:W3CDTF">2022-08-05T02:54:07Z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2BE85715EAC74C35BA6C6F6323D63CF8</vt:lpwstr>
  </property>
  <property fmtid="{D5CDD505-2E9C-101B-9397-08002B2CF9AE}" pid="3" name="KSOProductBuildVer">
    <vt:lpwstr>2052-11.1.0.12300</vt:lpwstr>
  </property>
</Properties>
</file>