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对账!$A$1:$X$9</definedName>
  </definedNames>
  <calcPr calcId="144525"/>
</workbook>
</file>

<file path=xl/sharedStrings.xml><?xml version="1.0" encoding="utf-8"?>
<sst xmlns="http://schemas.openxmlformats.org/spreadsheetml/2006/main" count="294" uniqueCount="143">
  <si>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</si>
  <si>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</si>
  <si>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</si>
  <si>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</si>
  <si>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</si>
  <si>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</si>
  <si>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</si>
  <si>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</si>
  <si>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</si>
  <si>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</si>
  <si>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</si>
  <si>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</si>
  <si>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</si>
  <si>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</si>
  <si>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</si>
  <si>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</si>
  <si>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</si>
  <si>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</si>
  <si>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</si>
  <si>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</si>
  <si>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</si>
  <si>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</si>
  <si>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</si>
  <si>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</si>
  <si>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</si>
  <si>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17892019905	</t>
  </si>
  <si>
    <t>Ctrip</t>
  </si>
  <si>
    <t>正常</t>
  </si>
  <si>
    <t>[巴黎]巴黎贝尔西宜必思尚品酒店(Ibis Styles Paris Bercy)(37211443)</t>
  </si>
  <si>
    <t>标准大床房&lt;不退款&gt;&lt;2人入住&gt;</t>
  </si>
  <si>
    <t>USD</t>
  </si>
  <si>
    <t>Kaban/Redha</t>
  </si>
  <si>
    <t>CA5326220806USD</t>
  </si>
  <si>
    <t>未提现</t>
  </si>
  <si>
    <t>携程开票</t>
  </si>
  <si>
    <t xml:space="preserve">	</t>
  </si>
  <si>
    <t xml:space="preserve">2207300579	</t>
  </si>
  <si>
    <t xml:space="preserve">17949991840	</t>
  </si>
  <si>
    <t>[罗马]齐依住宅酒店(Residenza Ki)(37210082)</t>
  </si>
  <si>
    <t>双人房&lt;不退款&gt;&lt;2人入住&gt;</t>
  </si>
  <si>
    <t>Barbosa Pardo/Oliver Yaced</t>
  </si>
  <si>
    <t xml:space="preserve">2554962	</t>
  </si>
  <si>
    <t xml:space="preserve">18455231132	</t>
  </si>
  <si>
    <t>[兰卡威]兰卡威希格酒店(HIG Hotel Langkawi)(48410858)</t>
  </si>
  <si>
    <t>小型套房&lt;早餐&gt;&lt;不退款&gt;&lt;2人入住&gt;</t>
  </si>
  <si>
    <t>IBRAHIM/NOOR SUZILAWATI</t>
  </si>
  <si>
    <t xml:space="preserve">18474064540	</t>
  </si>
  <si>
    <t>[济州市]口哨云雀酒店(Hotel Whistle Lark)(37197269)</t>
  </si>
  <si>
    <t>好莱坞山景豪华双人房&lt;不退款&gt;&lt;2人入住&gt;</t>
  </si>
  <si>
    <t>kim/mihyun,park/daeseong</t>
  </si>
  <si>
    <t xml:space="preserve">2629069	</t>
  </si>
  <si>
    <t>取消</t>
  </si>
  <si>
    <t xml:space="preserve">18565917793	</t>
  </si>
  <si>
    <t>[温哥华]温哥华市中心万豪德尔塔酒店(Delta Hotels by Marriott Vancouver Downtown Suites)(37252222)</t>
  </si>
  <si>
    <t>套房, 1 张特大床, 城市景观&lt;不退款&gt;&lt;2人入住&gt;</t>
  </si>
  <si>
    <t>YANG/HUICHEN,ZENG/XINXIN,HUANG/JIANLING,LU/KAI</t>
  </si>
  <si>
    <t xml:space="preserve">18602971725	</t>
  </si>
  <si>
    <t>[迈阿密海滩]棕榈树Spa酒店(The Palms Hotel &amp; Spa)(37200121)</t>
  </si>
  <si>
    <t>城景特大床房&lt;不退款&gt;&lt;2人入住&gt;</t>
  </si>
  <si>
    <t>Bernal /windy</t>
  </si>
  <si>
    <t xml:space="preserve">Acknowledged	</t>
  </si>
  <si>
    <t xml:space="preserve">18603046513	</t>
  </si>
  <si>
    <t>[特里尔]特里尔丽亭酒店(Park Plaza Trier)(39625407)</t>
  </si>
  <si>
    <t>舒适室&lt;2人入住&gt;&lt;不退款&gt;</t>
  </si>
  <si>
    <t>Magana/Felipe</t>
  </si>
  <si>
    <t xml:space="preserve">18606400642	</t>
  </si>
  <si>
    <t>[洛杉矶]黄昏酒店(Dusk Hotel)(44695220)</t>
  </si>
  <si>
    <t>客房1张特大床&lt;不退款&gt;&lt;2人入住&gt;</t>
  </si>
  <si>
    <t>Bautista/Mark angelo</t>
  </si>
  <si>
    <t xml:space="preserve">18215020	</t>
  </si>
  <si>
    <t>，</t>
  </si>
  <si>
    <t>A220806092317481</t>
  </si>
  <si>
    <t>USD / HKD 当前参考汇率: 7.84995</t>
  </si>
  <si>
    <t>总计：937 USD/
7355.4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</si>
  <si>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</si>
  <si>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</si>
  <si>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</si>
  <si>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</si>
  <si>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</si>
  <si>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</si>
  <si>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</si>
  <si>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</si>
  <si>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</si>
  <si>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</si>
  <si>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</si>
  <si>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</si>
  <si>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</si>
  <si>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</si>
  <si>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</si>
  <si>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</si>
  <si>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</si>
  <si>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</si>
  <si>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2022-05-05</t>
  </si>
  <si>
    <t>2537658</t>
  </si>
  <si>
    <t>巴黎贝尔西宜必思尚品酒店</t>
  </si>
  <si>
    <t>Kaban Redha</t>
  </si>
  <si>
    <t>2022-07-30</t>
  </si>
  <si>
    <t>2022-08-03</t>
  </si>
  <si>
    <t>退房日周结</t>
  </si>
  <si>
    <t>1696.13</t>
  </si>
  <si>
    <t>256.00</t>
  </si>
  <si>
    <t>0</t>
  </si>
  <si>
    <t>0.00</t>
  </si>
  <si>
    <t>携程盛景国际直连</t>
  </si>
  <si>
    <t>01.010677</t>
  </si>
  <si>
    <t>2022-05-05 05:07:41</t>
  </si>
  <si>
    <t>否</t>
  </si>
  <si>
    <t>汇智国际旅游发展有限公司</t>
  </si>
  <si>
    <t>直连</t>
  </si>
  <si>
    <t>2022-08-02</t>
  </si>
  <si>
    <t>2642046</t>
  </si>
  <si>
    <t>日落大道旁胡伍德汽车旅馆</t>
  </si>
  <si>
    <t>Bautista Mark angelo</t>
  </si>
  <si>
    <t>725.88</t>
  </si>
  <si>
    <t>107.00</t>
  </si>
  <si>
    <t>2022-08-02 22:53:05</t>
  </si>
  <si>
    <t>2641609</t>
  </si>
  <si>
    <t>特里尔丽亭酒店</t>
  </si>
  <si>
    <t>Magana Felipe</t>
  </si>
  <si>
    <t>1160.05</t>
  </si>
  <si>
    <t>171.00</t>
  </si>
  <si>
    <t>2022-08-02 16:32:23</t>
  </si>
  <si>
    <t>2641601</t>
  </si>
  <si>
    <t>棕榈树酒店及水疗中心</t>
  </si>
  <si>
    <t>Bernal windy</t>
  </si>
  <si>
    <t>1411.05</t>
  </si>
  <si>
    <t>208.00</t>
  </si>
  <si>
    <t>2022-08-02 16:09:58</t>
  </si>
  <si>
    <t>2022-07-20</t>
  </si>
  <si>
    <t>2627196</t>
  </si>
  <si>
    <t>兰卡威希格酒店</t>
  </si>
  <si>
    <t>IBRAHIM NOOR SUZILAWATI</t>
  </si>
  <si>
    <t>304.19</t>
  </si>
  <si>
    <t>45.00</t>
  </si>
  <si>
    <t>2022-07-20 17:39:33</t>
  </si>
  <si>
    <t>2022-05-18</t>
  </si>
  <si>
    <t>2554962</t>
  </si>
  <si>
    <t>齐依住宅酒店</t>
  </si>
  <si>
    <t>Barbosa Pardo Oliver Yaced</t>
  </si>
  <si>
    <t>2022-07-31</t>
  </si>
  <si>
    <t>1012.92</t>
  </si>
  <si>
    <t>150.00</t>
  </si>
  <si>
    <t>2022-05-18 10:40:41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</si>
</sst>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11</xdr:col>
      <xdr:colOff>209550</xdr:colOff>
      <xdr:row>56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457700"/>
          <a:ext cx="8162925" cy="4800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44772</v>
      </c>
      <c r="G2" s="6">
        <v>44776</v>
      </c>
      <c r="H2" s="4">
        <v>1</v>
      </c>
      <c r="I2" s="4">
        <v>4</v>
      </c>
      <c r="J2" s="4">
        <v>4</v>
      </c>
      <c r="K2" s="4" t="s">
        <v>30</v>
      </c>
      <c r="L2" s="4">
        <v>256</v>
      </c>
      <c r="M2" s="4">
        <v>256</v>
      </c>
      <c r="N2" s="4" t="s">
        <v>31</v>
      </c>
      <c r="O2" s="4" t="s">
        <v>32</v>
      </c>
      <c r="P2" s="4" t="s">
        <v>33</v>
      </c>
      <c r="Q2" s="4">
        <v>0</v>
      </c>
      <c r="R2" s="7">
        <v>44686</v>
      </c>
      <c r="S2" s="6">
        <v>44779</v>
      </c>
      <c r="T2" s="4" t="s">
        <v>34</v>
      </c>
      <c r="U2" s="4">
        <v>256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44773</v>
      </c>
      <c r="G3" s="6">
        <v>44776</v>
      </c>
      <c r="H3" s="4">
        <v>1</v>
      </c>
      <c r="I3" s="4">
        <v>3</v>
      </c>
      <c r="J3" s="4">
        <v>3</v>
      </c>
      <c r="K3" s="4" t="s">
        <v>30</v>
      </c>
      <c r="L3" s="4">
        <v>150</v>
      </c>
      <c r="M3" s="4">
        <v>150</v>
      </c>
      <c r="N3" s="4" t="s">
        <v>40</v>
      </c>
      <c r="O3" s="4" t="s">
        <v>32</v>
      </c>
      <c r="P3" s="4" t="s">
        <v>33</v>
      </c>
      <c r="Q3" s="4">
        <v>0</v>
      </c>
      <c r="R3" s="7">
        <v>44699</v>
      </c>
      <c r="S3" s="6">
        <v>44779</v>
      </c>
      <c r="T3" s="4" t="s">
        <v>34</v>
      </c>
      <c r="U3" s="4">
        <v>150</v>
      </c>
      <c r="V3" s="4">
        <v>0</v>
      </c>
      <c r="W3" s="4">
        <v>0</v>
      </c>
      <c r="X3" s="4" t="s">
        <v>41</v>
      </c>
      <c r="Y3" s="4" t="s">
        <v>35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44775</v>
      </c>
      <c r="G4" s="6">
        <v>44776</v>
      </c>
      <c r="H4" s="4">
        <v>1</v>
      </c>
      <c r="I4" s="4">
        <v>1</v>
      </c>
      <c r="J4" s="4">
        <v>1</v>
      </c>
      <c r="K4" s="4" t="s">
        <v>30</v>
      </c>
      <c r="L4" s="4">
        <v>45</v>
      </c>
      <c r="M4" s="4">
        <v>45</v>
      </c>
      <c r="N4" s="4" t="s">
        <v>45</v>
      </c>
      <c r="O4" s="4" t="s">
        <v>32</v>
      </c>
      <c r="P4" s="4" t="s">
        <v>33</v>
      </c>
      <c r="Q4" s="4">
        <v>0</v>
      </c>
      <c r="R4" s="7">
        <v>44762</v>
      </c>
      <c r="S4" s="6">
        <v>44779</v>
      </c>
      <c r="T4" s="4" t="s">
        <v>34</v>
      </c>
      <c r="U4" s="4">
        <v>45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44774</v>
      </c>
      <c r="G5" s="6">
        <v>44776</v>
      </c>
      <c r="H5" s="4">
        <v>1</v>
      </c>
      <c r="I5" s="4">
        <v>2</v>
      </c>
      <c r="J5" s="4">
        <v>2</v>
      </c>
      <c r="K5" s="4" t="s">
        <v>30</v>
      </c>
      <c r="L5" s="4">
        <v>198</v>
      </c>
      <c r="M5" s="4">
        <v>198</v>
      </c>
      <c r="N5" s="4" t="s">
        <v>49</v>
      </c>
      <c r="O5" s="4" t="s">
        <v>32</v>
      </c>
      <c r="P5" s="4" t="s">
        <v>33</v>
      </c>
      <c r="Q5" s="4">
        <v>0</v>
      </c>
      <c r="R5" s="7">
        <v>44764</v>
      </c>
      <c r="S5" s="6">
        <v>44779</v>
      </c>
      <c r="T5" s="4" t="s">
        <v>34</v>
      </c>
      <c r="U5" s="4">
        <v>198</v>
      </c>
      <c r="V5" s="4">
        <v>0</v>
      </c>
      <c r="W5" s="4">
        <v>0</v>
      </c>
      <c r="X5" s="4" t="s">
        <v>50</v>
      </c>
      <c r="Y5" s="4" t="s">
        <v>35</v>
      </c>
    </row>
    <row r="6" s="4" customFormat="1" spans="1:25">
      <c r="A6" s="4" t="s">
        <v>46</v>
      </c>
      <c r="B6" s="4" t="s">
        <v>26</v>
      </c>
      <c r="C6" s="4" t="s">
        <v>51</v>
      </c>
      <c r="D6" s="4" t="s">
        <v>47</v>
      </c>
      <c r="E6" s="4" t="s">
        <v>48</v>
      </c>
      <c r="F6" s="6">
        <v>44774</v>
      </c>
      <c r="G6" s="6">
        <v>44776</v>
      </c>
      <c r="H6" s="4">
        <v>1</v>
      </c>
      <c r="I6" s="4">
        <v>2</v>
      </c>
      <c r="J6" s="4">
        <v>2</v>
      </c>
      <c r="K6" s="4" t="s">
        <v>30</v>
      </c>
      <c r="L6" s="4">
        <v>-198</v>
      </c>
      <c r="M6" s="4">
        <v>-198</v>
      </c>
      <c r="N6" s="4" t="s">
        <v>49</v>
      </c>
      <c r="O6" s="4" t="s">
        <v>32</v>
      </c>
      <c r="P6" s="4" t="s">
        <v>33</v>
      </c>
      <c r="Q6" s="4">
        <v>0</v>
      </c>
      <c r="R6" s="7">
        <v>44764</v>
      </c>
      <c r="S6" s="6">
        <v>44779</v>
      </c>
      <c r="T6" s="4" t="s">
        <v>34</v>
      </c>
      <c r="U6" s="4">
        <v>-198</v>
      </c>
      <c r="V6" s="4">
        <v>0</v>
      </c>
      <c r="W6" s="4">
        <v>0</v>
      </c>
      <c r="X6" s="4" t="s">
        <v>50</v>
      </c>
      <c r="Y6" s="4" t="s">
        <v>35</v>
      </c>
    </row>
    <row r="7" s="4" customFormat="1" spans="1:25">
      <c r="A7" s="4" t="s">
        <v>52</v>
      </c>
      <c r="B7" s="4" t="s">
        <v>26</v>
      </c>
      <c r="C7" s="4" t="s">
        <v>27</v>
      </c>
      <c r="D7" s="4" t="s">
        <v>53</v>
      </c>
      <c r="E7" s="4" t="s">
        <v>54</v>
      </c>
      <c r="F7" s="6">
        <v>44772</v>
      </c>
      <c r="G7" s="6">
        <v>44776</v>
      </c>
      <c r="H7" s="4">
        <v>4</v>
      </c>
      <c r="I7" s="4">
        <v>4</v>
      </c>
      <c r="J7" s="4">
        <v>16</v>
      </c>
      <c r="K7" s="4" t="s">
        <v>30</v>
      </c>
      <c r="L7" s="4">
        <v>7024</v>
      </c>
      <c r="M7" s="4">
        <v>7024</v>
      </c>
      <c r="N7" s="4" t="s">
        <v>55</v>
      </c>
      <c r="O7" s="4" t="s">
        <v>32</v>
      </c>
      <c r="P7" s="4" t="s">
        <v>33</v>
      </c>
      <c r="Q7" s="4">
        <v>0</v>
      </c>
      <c r="R7" s="7">
        <v>44772</v>
      </c>
      <c r="S7" s="6">
        <v>44779</v>
      </c>
      <c r="T7" s="4" t="s">
        <v>34</v>
      </c>
      <c r="U7" s="4">
        <v>7024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52</v>
      </c>
      <c r="B8" s="4" t="s">
        <v>26</v>
      </c>
      <c r="C8" s="4" t="s">
        <v>51</v>
      </c>
      <c r="D8" s="4" t="s">
        <v>53</v>
      </c>
      <c r="E8" s="4" t="s">
        <v>54</v>
      </c>
      <c r="F8" s="6">
        <v>44772</v>
      </c>
      <c r="G8" s="6">
        <v>44776</v>
      </c>
      <c r="H8" s="4">
        <v>4</v>
      </c>
      <c r="I8" s="4">
        <v>4</v>
      </c>
      <c r="J8" s="4">
        <v>16</v>
      </c>
      <c r="K8" s="4" t="s">
        <v>30</v>
      </c>
      <c r="L8" s="4">
        <v>-7024</v>
      </c>
      <c r="M8" s="4">
        <v>-7024</v>
      </c>
      <c r="N8" s="4" t="s">
        <v>55</v>
      </c>
      <c r="O8" s="4" t="s">
        <v>32</v>
      </c>
      <c r="P8" s="4" t="s">
        <v>33</v>
      </c>
      <c r="Q8" s="4">
        <v>0</v>
      </c>
      <c r="R8" s="7">
        <v>44772</v>
      </c>
      <c r="S8" s="6">
        <v>44779</v>
      </c>
      <c r="T8" s="4" t="s">
        <v>34</v>
      </c>
      <c r="U8" s="4">
        <v>-7024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56</v>
      </c>
      <c r="B9" s="4" t="s">
        <v>26</v>
      </c>
      <c r="C9" s="4" t="s">
        <v>27</v>
      </c>
      <c r="D9" s="4" t="s">
        <v>57</v>
      </c>
      <c r="E9" s="4" t="s">
        <v>58</v>
      </c>
      <c r="F9" s="6">
        <v>44775</v>
      </c>
      <c r="G9" s="6">
        <v>44776</v>
      </c>
      <c r="H9" s="4">
        <v>1</v>
      </c>
      <c r="I9" s="4">
        <v>1</v>
      </c>
      <c r="J9" s="4">
        <v>1</v>
      </c>
      <c r="K9" s="4" t="s">
        <v>30</v>
      </c>
      <c r="L9" s="4">
        <v>208</v>
      </c>
      <c r="M9" s="4">
        <v>208</v>
      </c>
      <c r="N9" s="4" t="s">
        <v>59</v>
      </c>
      <c r="O9" s="4" t="s">
        <v>32</v>
      </c>
      <c r="P9" s="4" t="s">
        <v>33</v>
      </c>
      <c r="Q9" s="4">
        <v>0</v>
      </c>
      <c r="R9" s="7">
        <v>44775</v>
      </c>
      <c r="S9" s="6">
        <v>44779</v>
      </c>
      <c r="T9" s="4" t="s">
        <v>34</v>
      </c>
      <c r="U9" s="4">
        <v>208</v>
      </c>
      <c r="V9" s="4">
        <v>0</v>
      </c>
      <c r="W9" s="4">
        <v>0</v>
      </c>
      <c r="X9" s="4" t="s">
        <v>35</v>
      </c>
      <c r="Y9" s="4" t="s">
        <v>60</v>
      </c>
    </row>
    <row r="10" s="4" customFormat="1" spans="1:25">
      <c r="A10" s="4" t="s">
        <v>61</v>
      </c>
      <c r="B10" s="4" t="s">
        <v>26</v>
      </c>
      <c r="C10" s="4" t="s">
        <v>27</v>
      </c>
      <c r="D10" s="4" t="s">
        <v>62</v>
      </c>
      <c r="E10" s="4" t="s">
        <v>63</v>
      </c>
      <c r="F10" s="6">
        <v>44775</v>
      </c>
      <c r="G10" s="6">
        <v>44776</v>
      </c>
      <c r="H10" s="4">
        <v>1</v>
      </c>
      <c r="I10" s="4">
        <v>1</v>
      </c>
      <c r="J10" s="4">
        <v>1</v>
      </c>
      <c r="K10" s="4" t="s">
        <v>30</v>
      </c>
      <c r="L10" s="4">
        <v>171</v>
      </c>
      <c r="M10" s="4">
        <v>171</v>
      </c>
      <c r="N10" s="4" t="s">
        <v>64</v>
      </c>
      <c r="O10" s="4" t="s">
        <v>32</v>
      </c>
      <c r="P10" s="4" t="s">
        <v>33</v>
      </c>
      <c r="Q10" s="4">
        <v>0</v>
      </c>
      <c r="R10" s="7">
        <v>44775</v>
      </c>
      <c r="S10" s="6">
        <v>44779</v>
      </c>
      <c r="T10" s="4" t="s">
        <v>34</v>
      </c>
      <c r="U10" s="4">
        <v>171</v>
      </c>
      <c r="V10" s="4">
        <v>0</v>
      </c>
      <c r="W10" s="4">
        <v>0</v>
      </c>
      <c r="X10" s="4" t="s">
        <v>35</v>
      </c>
      <c r="Y10" s="4" t="s">
        <v>60</v>
      </c>
    </row>
    <row r="11" s="4" customFormat="1" spans="1:25">
      <c r="A11" s="4" t="s">
        <v>65</v>
      </c>
      <c r="B11" s="4" t="s">
        <v>26</v>
      </c>
      <c r="C11" s="4" t="s">
        <v>27</v>
      </c>
      <c r="D11" s="4" t="s">
        <v>66</v>
      </c>
      <c r="E11" s="4" t="s">
        <v>67</v>
      </c>
      <c r="F11" s="6">
        <v>44775</v>
      </c>
      <c r="G11" s="6">
        <v>44776</v>
      </c>
      <c r="H11" s="4">
        <v>1</v>
      </c>
      <c r="I11" s="4">
        <v>1</v>
      </c>
      <c r="J11" s="4">
        <v>1</v>
      </c>
      <c r="K11" s="4" t="s">
        <v>30</v>
      </c>
      <c r="L11" s="4">
        <v>107</v>
      </c>
      <c r="M11" s="4">
        <v>107</v>
      </c>
      <c r="N11" s="4" t="s">
        <v>68</v>
      </c>
      <c r="O11" s="4" t="s">
        <v>32</v>
      </c>
      <c r="P11" s="4" t="s">
        <v>33</v>
      </c>
      <c r="Q11" s="4">
        <v>0</v>
      </c>
      <c r="R11" s="7">
        <v>44775</v>
      </c>
      <c r="S11" s="6">
        <v>44779</v>
      </c>
      <c r="T11" s="4" t="s">
        <v>34</v>
      </c>
      <c r="U11" s="4">
        <v>107</v>
      </c>
      <c r="V11" s="4">
        <v>0</v>
      </c>
      <c r="W11" s="4">
        <v>0</v>
      </c>
      <c r="X11" s="4" t="s">
        <v>35</v>
      </c>
      <c r="Y11" s="4" t="s">
        <v>69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2"/>
  <sheetViews>
    <sheetView tabSelected="1" workbookViewId="0">
      <selection activeCell="A20" sqref="A20:A22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54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70</v>
      </c>
    </row>
    <row r="2" s="4" customFormat="1" spans="1:9">
      <c r="A2" s="5">
        <v>17892019905</v>
      </c>
      <c r="B2" s="6">
        <v>44772</v>
      </c>
      <c r="C2" s="6">
        <v>44776</v>
      </c>
      <c r="D2" s="4">
        <v>256</v>
      </c>
      <c r="E2" s="4" t="str">
        <f>VLOOKUP(A2,HOP!A:L,12,0)</f>
        <v>256.00</v>
      </c>
      <c r="F2" s="4" t="str">
        <f>VLOOKUP(A2,HOP!A:C,3,0)</f>
        <v>2537658</v>
      </c>
      <c r="G2" s="4">
        <f>D2-E2</f>
        <v>0</v>
      </c>
      <c r="H2" s="4" t="str">
        <f>$H$1&amp;F2</f>
        <v>，2537658</v>
      </c>
      <c r="I2" s="4" t="str">
        <f>VLOOKUP(A2,HOP!A:U,21,0)</f>
        <v>直连</v>
      </c>
    </row>
    <row r="3" s="4" customFormat="1" spans="1:9">
      <c r="A3" s="5">
        <v>17949991840</v>
      </c>
      <c r="B3" s="6">
        <v>44773</v>
      </c>
      <c r="C3" s="6">
        <v>44776</v>
      </c>
      <c r="D3" s="4">
        <v>150</v>
      </c>
      <c r="E3" s="4" t="str">
        <f>VLOOKUP(A3,HOP!A:L,12,0)</f>
        <v>150.00</v>
      </c>
      <c r="F3" s="4" t="str">
        <f>VLOOKUP(A3,HOP!A:C,3,0)</f>
        <v>2554962</v>
      </c>
      <c r="G3" s="4">
        <f t="shared" ref="G3:G9" si="0">D3-E3</f>
        <v>0</v>
      </c>
      <c r="H3" s="4" t="str">
        <f t="shared" ref="H3:H9" si="1">$H$1&amp;F3</f>
        <v>，2554962</v>
      </c>
      <c r="I3" s="4" t="str">
        <f>VLOOKUP(A3,HOP!A:U,21,0)</f>
        <v>直连</v>
      </c>
    </row>
    <row r="4" s="4" customFormat="1" spans="1:9">
      <c r="A4" s="5">
        <v>18455231132</v>
      </c>
      <c r="B4" s="6">
        <v>44775</v>
      </c>
      <c r="C4" s="6">
        <v>44776</v>
      </c>
      <c r="D4" s="4">
        <v>45</v>
      </c>
      <c r="E4" s="4" t="str">
        <f>VLOOKUP(A4,HOP!A:L,12,0)</f>
        <v>45.00</v>
      </c>
      <c r="F4" s="4" t="str">
        <f>VLOOKUP(A4,HOP!A:C,3,0)</f>
        <v>2627196</v>
      </c>
      <c r="G4" s="4">
        <f t="shared" si="0"/>
        <v>0</v>
      </c>
      <c r="H4" s="4" t="str">
        <f t="shared" si="1"/>
        <v>，2627196</v>
      </c>
      <c r="I4" s="4" t="str">
        <f>VLOOKUP(A4,HOP!A:U,21,0)</f>
        <v>直连</v>
      </c>
    </row>
    <row r="5" s="4" customFormat="1" hidden="1" spans="1:9">
      <c r="A5" s="5">
        <v>18474064540</v>
      </c>
      <c r="B5" s="6">
        <v>44774</v>
      </c>
      <c r="C5" s="6">
        <v>44776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hidden="1" spans="1:9">
      <c r="A6" s="5">
        <v>18565917793</v>
      </c>
      <c r="B6" s="6">
        <v>44772</v>
      </c>
      <c r="C6" s="6">
        <v>44776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spans="1:9">
      <c r="A7" s="5">
        <v>18602971725</v>
      </c>
      <c r="B7" s="6">
        <v>44775</v>
      </c>
      <c r="C7" s="6">
        <v>44776</v>
      </c>
      <c r="D7" s="4">
        <v>208</v>
      </c>
      <c r="E7" s="4" t="str">
        <f>VLOOKUP(A7,HOP!A:L,12,0)</f>
        <v>208.00</v>
      </c>
      <c r="F7" s="4" t="str">
        <f>VLOOKUP(A7,HOP!A:C,3,0)</f>
        <v>2641601</v>
      </c>
      <c r="G7" s="4">
        <f t="shared" si="0"/>
        <v>0</v>
      </c>
      <c r="H7" s="4" t="str">
        <f t="shared" si="1"/>
        <v>，2641601</v>
      </c>
      <c r="I7" s="4" t="str">
        <f>VLOOKUP(A7,HOP!A:U,21,0)</f>
        <v>直连</v>
      </c>
    </row>
    <row r="8" s="4" customFormat="1" spans="1:9">
      <c r="A8" s="5">
        <v>18603046513</v>
      </c>
      <c r="B8" s="6">
        <v>44775</v>
      </c>
      <c r="C8" s="6">
        <v>44776</v>
      </c>
      <c r="D8" s="4">
        <v>171</v>
      </c>
      <c r="E8" s="4" t="str">
        <f>VLOOKUP(A8,HOP!A:L,12,0)</f>
        <v>171.00</v>
      </c>
      <c r="F8" s="4" t="str">
        <f>VLOOKUP(A8,HOP!A:C,3,0)</f>
        <v>2641609</v>
      </c>
      <c r="G8" s="4">
        <f t="shared" si="0"/>
        <v>0</v>
      </c>
      <c r="H8" s="4" t="str">
        <f t="shared" si="1"/>
        <v>，2641609</v>
      </c>
      <c r="I8" s="4" t="str">
        <f>VLOOKUP(A8,HOP!A:U,21,0)</f>
        <v>直连</v>
      </c>
    </row>
    <row r="9" s="4" customFormat="1" spans="1:9">
      <c r="A9" s="5">
        <v>18606400642</v>
      </c>
      <c r="B9" s="6">
        <v>44775</v>
      </c>
      <c r="C9" s="6">
        <v>44776</v>
      </c>
      <c r="D9" s="4">
        <v>107</v>
      </c>
      <c r="E9" s="4" t="str">
        <f>VLOOKUP(A9,HOP!A:L,12,0)</f>
        <v>107.00</v>
      </c>
      <c r="F9" s="4" t="str">
        <f>VLOOKUP(A9,HOP!A:C,3,0)</f>
        <v>2642046</v>
      </c>
      <c r="G9" s="4">
        <f t="shared" si="0"/>
        <v>0</v>
      </c>
      <c r="H9" s="4" t="str">
        <f t="shared" si="1"/>
        <v>，2642046</v>
      </c>
      <c r="I9" s="4" t="str">
        <f>VLOOKUP(A9,HOP!A:U,21,0)</f>
        <v>直连</v>
      </c>
    </row>
    <row r="11" spans="4:4">
      <c r="D11" s="4">
        <f>SUM(D2:D10)</f>
        <v>937</v>
      </c>
    </row>
    <row r="20" spans="1:1">
      <c r="A20" s="4" t="s">
        <v>71</v>
      </c>
    </row>
    <row r="21" spans="1:1">
      <c r="A21" s="4" t="s">
        <v>72</v>
      </c>
    </row>
    <row r="22" spans="1:1">
      <c r="A22" s="4" t="s">
        <v>73</v>
      </c>
    </row>
  </sheetData>
  <autoFilter ref="A1:X9">
    <filterColumn colId="3">
      <filters>
        <filter val="150"/>
        <filter val="171"/>
        <filter val="45"/>
        <filter val="256"/>
        <filter val="107"/>
        <filter val="20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"/>
  <sheetViews>
    <sheetView workbookViewId="0">
      <selection activeCell="A2" sqref="A2:A1048576"/>
    </sheetView>
  </sheetViews>
  <sheetFormatPr defaultColWidth="8" defaultRowHeight="12.75" outlineLevelRow="6"/>
  <cols>
    <col min="1" max="1" width="11.125" style="1"/>
    <col min="2" max="16383" width="8" style="1"/>
  </cols>
  <sheetData>
    <row r="1" s="1" customFormat="1" spans="1:21">
      <c r="A1" s="2" t="s">
        <v>74</v>
      </c>
      <c r="B1" s="2" t="s">
        <v>75</v>
      </c>
      <c r="C1" s="2" t="s">
        <v>76</v>
      </c>
      <c r="D1" s="2" t="s">
        <v>77</v>
      </c>
      <c r="E1" s="2" t="s">
        <v>13</v>
      </c>
      <c r="F1" s="2" t="s">
        <v>5</v>
      </c>
      <c r="G1" s="2" t="s">
        <v>6</v>
      </c>
      <c r="H1" s="2" t="s">
        <v>78</v>
      </c>
      <c r="I1" s="2" t="s">
        <v>79</v>
      </c>
      <c r="J1" s="2" t="s">
        <v>80</v>
      </c>
      <c r="K1" s="2" t="s">
        <v>81</v>
      </c>
      <c r="L1" s="2" t="s">
        <v>82</v>
      </c>
      <c r="M1" s="2" t="s">
        <v>83</v>
      </c>
      <c r="N1" s="2" t="s">
        <v>84</v>
      </c>
      <c r="O1" s="2" t="s">
        <v>85</v>
      </c>
      <c r="P1" s="2" t="s">
        <v>86</v>
      </c>
      <c r="Q1" s="2" t="s">
        <v>87</v>
      </c>
      <c r="R1" s="2" t="s">
        <v>88</v>
      </c>
      <c r="S1" s="2" t="s">
        <v>89</v>
      </c>
      <c r="T1" s="2" t="s">
        <v>90</v>
      </c>
      <c r="U1" s="2" t="s">
        <v>91</v>
      </c>
    </row>
    <row r="2" s="1" customFormat="1" spans="1:21">
      <c r="A2" s="3">
        <v>17892019905</v>
      </c>
      <c r="B2" s="1" t="s">
        <v>92</v>
      </c>
      <c r="C2" s="1" t="s">
        <v>93</v>
      </c>
      <c r="D2" s="1" t="s">
        <v>94</v>
      </c>
      <c r="E2" s="1" t="s">
        <v>95</v>
      </c>
      <c r="F2" s="1" t="s">
        <v>96</v>
      </c>
      <c r="G2" s="1" t="s">
        <v>97</v>
      </c>
      <c r="H2" s="1" t="s">
        <v>98</v>
      </c>
      <c r="I2" s="1" t="s">
        <v>99</v>
      </c>
      <c r="J2" s="1" t="s">
        <v>30</v>
      </c>
      <c r="K2" s="1" t="s">
        <v>100</v>
      </c>
      <c r="L2" s="1" t="s">
        <v>100</v>
      </c>
      <c r="M2" s="1" t="s">
        <v>101</v>
      </c>
      <c r="N2" s="1" t="s">
        <v>101</v>
      </c>
      <c r="O2" s="1" t="s">
        <v>102</v>
      </c>
      <c r="P2" s="1" t="s">
        <v>103</v>
      </c>
      <c r="Q2" s="1" t="s">
        <v>104</v>
      </c>
      <c r="R2" s="1" t="s">
        <v>105</v>
      </c>
      <c r="S2" s="1" t="s">
        <v>106</v>
      </c>
      <c r="T2" s="1" t="s">
        <v>107</v>
      </c>
      <c r="U2" s="1" t="s">
        <v>108</v>
      </c>
    </row>
    <row r="3" s="1" customFormat="1" spans="1:21">
      <c r="A3" s="3">
        <v>18606400642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109</v>
      </c>
      <c r="G3" s="1" t="s">
        <v>97</v>
      </c>
      <c r="H3" s="1" t="s">
        <v>98</v>
      </c>
      <c r="I3" s="1" t="s">
        <v>113</v>
      </c>
      <c r="J3" s="1" t="s">
        <v>30</v>
      </c>
      <c r="K3" s="1" t="s">
        <v>114</v>
      </c>
      <c r="L3" s="1" t="s">
        <v>114</v>
      </c>
      <c r="M3" s="1" t="s">
        <v>101</v>
      </c>
      <c r="N3" s="1" t="s">
        <v>101</v>
      </c>
      <c r="O3" s="1" t="s">
        <v>102</v>
      </c>
      <c r="P3" s="1" t="s">
        <v>103</v>
      </c>
      <c r="Q3" s="1" t="s">
        <v>104</v>
      </c>
      <c r="R3" s="1" t="s">
        <v>115</v>
      </c>
      <c r="S3" s="1" t="s">
        <v>106</v>
      </c>
      <c r="T3" s="1" t="s">
        <v>107</v>
      </c>
      <c r="U3" s="1" t="s">
        <v>108</v>
      </c>
    </row>
    <row r="4" s="1" customFormat="1" spans="1:21">
      <c r="A4" s="3">
        <v>18603046513</v>
      </c>
      <c r="B4" s="1" t="s">
        <v>109</v>
      </c>
      <c r="C4" s="1" t="s">
        <v>116</v>
      </c>
      <c r="D4" s="1" t="s">
        <v>117</v>
      </c>
      <c r="E4" s="1" t="s">
        <v>118</v>
      </c>
      <c r="F4" s="1" t="s">
        <v>109</v>
      </c>
      <c r="G4" s="1" t="s">
        <v>97</v>
      </c>
      <c r="H4" s="1" t="s">
        <v>98</v>
      </c>
      <c r="I4" s="1" t="s">
        <v>119</v>
      </c>
      <c r="J4" s="1" t="s">
        <v>30</v>
      </c>
      <c r="K4" s="1" t="s">
        <v>120</v>
      </c>
      <c r="L4" s="1" t="s">
        <v>120</v>
      </c>
      <c r="M4" s="1" t="s">
        <v>101</v>
      </c>
      <c r="N4" s="1" t="s">
        <v>101</v>
      </c>
      <c r="O4" s="1" t="s">
        <v>102</v>
      </c>
      <c r="P4" s="1" t="s">
        <v>103</v>
      </c>
      <c r="Q4" s="1" t="s">
        <v>104</v>
      </c>
      <c r="R4" s="1" t="s">
        <v>121</v>
      </c>
      <c r="S4" s="1" t="s">
        <v>106</v>
      </c>
      <c r="T4" s="1" t="s">
        <v>107</v>
      </c>
      <c r="U4" s="1" t="s">
        <v>108</v>
      </c>
    </row>
    <row r="5" s="1" customFormat="1" spans="1:21">
      <c r="A5" s="3">
        <v>18602971725</v>
      </c>
      <c r="B5" s="1" t="s">
        <v>109</v>
      </c>
      <c r="C5" s="1" t="s">
        <v>122</v>
      </c>
      <c r="D5" s="1" t="s">
        <v>123</v>
      </c>
      <c r="E5" s="1" t="s">
        <v>124</v>
      </c>
      <c r="F5" s="1" t="s">
        <v>109</v>
      </c>
      <c r="G5" s="1" t="s">
        <v>97</v>
      </c>
      <c r="H5" s="1" t="s">
        <v>98</v>
      </c>
      <c r="I5" s="1" t="s">
        <v>125</v>
      </c>
      <c r="J5" s="1" t="s">
        <v>30</v>
      </c>
      <c r="K5" s="1" t="s">
        <v>126</v>
      </c>
      <c r="L5" s="1" t="s">
        <v>126</v>
      </c>
      <c r="M5" s="1" t="s">
        <v>101</v>
      </c>
      <c r="N5" s="1" t="s">
        <v>101</v>
      </c>
      <c r="O5" s="1" t="s">
        <v>102</v>
      </c>
      <c r="P5" s="1" t="s">
        <v>103</v>
      </c>
      <c r="Q5" s="1" t="s">
        <v>104</v>
      </c>
      <c r="R5" s="1" t="s">
        <v>127</v>
      </c>
      <c r="S5" s="1" t="s">
        <v>106</v>
      </c>
      <c r="T5" s="1" t="s">
        <v>107</v>
      </c>
      <c r="U5" s="1" t="s">
        <v>108</v>
      </c>
    </row>
    <row r="6" s="1" customFormat="1" spans="1:21">
      <c r="A6" s="3">
        <v>18455231132</v>
      </c>
      <c r="B6" s="1" t="s">
        <v>128</v>
      </c>
      <c r="C6" s="1" t="s">
        <v>129</v>
      </c>
      <c r="D6" s="1" t="s">
        <v>130</v>
      </c>
      <c r="E6" s="1" t="s">
        <v>131</v>
      </c>
      <c r="F6" s="1" t="s">
        <v>109</v>
      </c>
      <c r="G6" s="1" t="s">
        <v>97</v>
      </c>
      <c r="H6" s="1" t="s">
        <v>98</v>
      </c>
      <c r="I6" s="1" t="s">
        <v>132</v>
      </c>
      <c r="J6" s="1" t="s">
        <v>30</v>
      </c>
      <c r="K6" s="1" t="s">
        <v>133</v>
      </c>
      <c r="L6" s="1" t="s">
        <v>133</v>
      </c>
      <c r="M6" s="1" t="s">
        <v>101</v>
      </c>
      <c r="N6" s="1" t="s">
        <v>101</v>
      </c>
      <c r="O6" s="1" t="s">
        <v>102</v>
      </c>
      <c r="P6" s="1" t="s">
        <v>103</v>
      </c>
      <c r="Q6" s="1" t="s">
        <v>104</v>
      </c>
      <c r="R6" s="1" t="s">
        <v>134</v>
      </c>
      <c r="S6" s="1" t="s">
        <v>106</v>
      </c>
      <c r="T6" s="1" t="s">
        <v>107</v>
      </c>
      <c r="U6" s="1" t="s">
        <v>108</v>
      </c>
    </row>
    <row r="7" s="1" customFormat="1" spans="1:21">
      <c r="A7" s="3">
        <v>17949991840</v>
      </c>
      <c r="B7" s="1" t="s">
        <v>135</v>
      </c>
      <c r="C7" s="1" t="s">
        <v>136</v>
      </c>
      <c r="D7" s="1" t="s">
        <v>137</v>
      </c>
      <c r="E7" s="1" t="s">
        <v>138</v>
      </c>
      <c r="F7" s="1" t="s">
        <v>139</v>
      </c>
      <c r="G7" s="1" t="s">
        <v>97</v>
      </c>
      <c r="H7" s="1" t="s">
        <v>98</v>
      </c>
      <c r="I7" s="1" t="s">
        <v>140</v>
      </c>
      <c r="J7" s="1" t="s">
        <v>30</v>
      </c>
      <c r="K7" s="1" t="s">
        <v>141</v>
      </c>
      <c r="L7" s="1" t="s">
        <v>141</v>
      </c>
      <c r="M7" s="1" t="s">
        <v>101</v>
      </c>
      <c r="N7" s="1" t="s">
        <v>101</v>
      </c>
      <c r="O7" s="1" t="s">
        <v>102</v>
      </c>
      <c r="P7" s="1" t="s">
        <v>103</v>
      </c>
      <c r="Q7" s="1" t="s">
        <v>104</v>
      </c>
      <c r="R7" s="1" t="s">
        <v>142</v>
      </c>
      <c r="S7" s="1" t="s">
        <v>106</v>
      </c>
      <c r="T7" s="1" t="s">
        <v>107</v>
      </c>
      <c r="U7" s="1" t="s">
        <v>108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2022-08-06T01:15:14Z</dcterms:created>
  <dcterms:modified xsi:type="dcterms:W3CDTF">2022-08-06T01:23:58Z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A251F4CE2E494D64AE40244F240DA2AC</vt:lpwstr>
  </property>
  <property fmtid="{D5CDD505-2E9C-101B-9397-08002B2CF9AE}" pid="3" name="KSOProductBuildVer">
    <vt:lpwstr>2052-11.1.0.12302</vt:lpwstr>
  </property>
</Properties>
</file>