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对账!$A$1:$J$35</definedName>
  </definedNames>
  <calcPr calcId="144525"/>
</workbook>
</file>

<file path=xl/sharedStrings.xml><?xml version="1.0" encoding="utf-8"?>
<sst xmlns="http://schemas.openxmlformats.org/spreadsheetml/2006/main" count="1938" uniqueCount="462">
  <si>
    <t>去哪儿网酒店预付对账单</t>
  </si>
  <si>
    <t>供应商名称：</t>
  </si>
  <si>
    <t>港丰国际</t>
  </si>
  <si>
    <t>结算周期：</t>
  </si>
  <si>
    <t>2022-08-01至2022-08-07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</si>
  <si>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</si>
  <si>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</si>
  <si>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</si>
  <si>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</si>
  <si>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</si>
  <si>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</si>
  <si>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</si>
  <si>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</si>
  <si>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</si>
  <si>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</si>
  <si>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</si>
  <si>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</si>
  <si>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</si>
  <si>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</si>
  <si>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</si>
  <si>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¥37,054.00</t>
  </si>
  <si>
    <t>¥3,865.00</t>
  </si>
  <si>
    <t>¥3,075.00</t>
  </si>
  <si>
    <t>¥30,114.00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</si>
  <si>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</si>
  <si>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</si>
  <si>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</si>
  <si>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</si>
  <si>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</si>
  <si>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</si>
  <si>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</si>
  <si>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</si>
  <si>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</si>
  <si>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</si>
  <si>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</si>
  <si>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</si>
  <si>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</si>
  <si>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</si>
  <si>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</si>
  <si>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</si>
  <si>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</si>
  <si>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</si>
  <si>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</si>
  <si>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</si>
  <si>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</si>
  <si>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</si>
  <si>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</si>
  <si>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</si>
  <si>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</si>
  <si>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</si>
  <si>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</si>
  <si>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</si>
  <si>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</si>
  <si>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</si>
  <si>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</si>
  <si>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</si>
  <si>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</si>
  <si>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</si>
  <si>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</si>
  <si>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</si>
  <si>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</si>
  <si>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</si>
  <si>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</si>
  <si>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</si>
  <si>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</si>
  <si>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</si>
  <si>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</si>
  <si>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</si>
  <si>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</si>
  <si>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</si>
  <si>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703076838134</t>
  </si>
  <si>
    <t>2640258</t>
  </si>
  <si>
    <t>酒店预付</t>
  </si>
  <si>
    <t>否</t>
  </si>
  <si>
    <t>普通</t>
  </si>
  <si>
    <t>158565752</t>
  </si>
  <si>
    <t>曼谷拉差达瑞士酒店 (SHA Extra Plus)</t>
  </si>
  <si>
    <t>1619975</t>
  </si>
  <si>
    <t>ZHANG/JIAAI</t>
  </si>
  <si>
    <t>2022-08-01</t>
  </si>
  <si>
    <t>2022-08-02</t>
  </si>
  <si>
    <t>¥1,074.00</t>
  </si>
  <si>
    <t>2022-08-01 15:22:51</t>
  </si>
  <si>
    <t>Executive Suite</t>
  </si>
  <si>
    <t>WEBSITE</t>
  </si>
  <si>
    <t>703049686261</t>
  </si>
  <si>
    <t>2611743</t>
  </si>
  <si>
    <t>158554670</t>
  </si>
  <si>
    <t>苏梅岛丽思卡尔顿酒店(SHA Extra Plus)</t>
  </si>
  <si>
    <t>PAN/YUNYANG</t>
  </si>
  <si>
    <t>2022-07-05</t>
  </si>
  <si>
    <t>2022-07-29</t>
  </si>
  <si>
    <t>2022-07-31</t>
  </si>
  <si>
    <t>¥3,880.00</t>
  </si>
  <si>
    <t>¥338.00</t>
  </si>
  <si>
    <t>¥3,542.00</t>
  </si>
  <si>
    <t>Garden View Suite</t>
  </si>
  <si>
    <t>703052827858</t>
  </si>
  <si>
    <t>2614948</t>
  </si>
  <si>
    <t>158551250</t>
  </si>
  <si>
    <t>美高梅大酒店</t>
  </si>
  <si>
    <t>JIANG/BOYU</t>
  </si>
  <si>
    <t>2022-07-08</t>
  </si>
  <si>
    <t>2022-07-25</t>
  </si>
  <si>
    <t>¥1,908.00</t>
  </si>
  <si>
    <t>¥168.00</t>
  </si>
  <si>
    <t>¥1,740.00</t>
  </si>
  <si>
    <t>grand two queen</t>
  </si>
  <si>
    <t>703076887526</t>
  </si>
  <si>
    <t>2640416</t>
  </si>
  <si>
    <t>856247606</t>
  </si>
  <si>
    <t>澳门新口岸智选假日酒店</t>
  </si>
  <si>
    <t>LAM/CHIOKIT</t>
  </si>
  <si>
    <t>¥220.00</t>
  </si>
  <si>
    <t>Standard Room</t>
  </si>
  <si>
    <t>703070913426</t>
  </si>
  <si>
    <t>2633660</t>
  </si>
  <si>
    <t>188933132</t>
  </si>
  <si>
    <t>曼谷素坤逸11号巷美居酒店</t>
  </si>
  <si>
    <t>WANG/AORAN</t>
  </si>
  <si>
    <t>2022-07-26</t>
  </si>
  <si>
    <t>2022-07-27</t>
  </si>
  <si>
    <t>2022-07-30</t>
  </si>
  <si>
    <t>¥1,200.00</t>
  </si>
  <si>
    <t>¥117.00</t>
  </si>
  <si>
    <t>¥1,083.00</t>
  </si>
  <si>
    <t>deluxe king bed room</t>
  </si>
  <si>
    <t>703072895218</t>
  </si>
  <si>
    <t>2635244</t>
  </si>
  <si>
    <t>158560838</t>
  </si>
  <si>
    <t>金玉素万那普酒店</t>
  </si>
  <si>
    <t>HE/LI</t>
  </si>
  <si>
    <t>2022-07-28</t>
  </si>
  <si>
    <t>¥151.00</t>
  </si>
  <si>
    <t>¥14.00</t>
  </si>
  <si>
    <t>¥137.00</t>
  </si>
  <si>
    <t>Superior Room</t>
  </si>
  <si>
    <t>703072586084</t>
  </si>
  <si>
    <t>2635447</t>
  </si>
  <si>
    <t>243972187</t>
  </si>
  <si>
    <t>曼谷阿文苏昆维特酒店</t>
  </si>
  <si>
    <t>MA/XIAOCHUN|JIN/YUCAI</t>
  </si>
  <si>
    <t>¥750.00</t>
  </si>
  <si>
    <t>¥68.00</t>
  </si>
  <si>
    <t>¥682.00</t>
  </si>
  <si>
    <t>Avani King bed room</t>
  </si>
  <si>
    <t>703072944395</t>
  </si>
  <si>
    <t>2635625</t>
  </si>
  <si>
    <t>243960775</t>
  </si>
  <si>
    <t>盛泰澜曼谷拉普崂中央广场酒店 (SHA Plus+)</t>
  </si>
  <si>
    <t>LIN/WILLWEI</t>
  </si>
  <si>
    <t>¥340.00</t>
  </si>
  <si>
    <t>¥34.00</t>
  </si>
  <si>
    <t>¥306.00</t>
  </si>
  <si>
    <t>703073455984</t>
  </si>
  <si>
    <t>2636687</t>
  </si>
  <si>
    <t>158543975</t>
  </si>
  <si>
    <t>芭堤雅暹罗海岸酒店 (SHA Extra Plus)</t>
  </si>
  <si>
    <t>LIU/XIAOGUANG</t>
  </si>
  <si>
    <t>¥476.00</t>
  </si>
  <si>
    <t>¥48.00</t>
  </si>
  <si>
    <t>¥428.00</t>
  </si>
  <si>
    <t>Tropical Deluxe Room</t>
  </si>
  <si>
    <t>703073802145</t>
  </si>
  <si>
    <t>2636743</t>
  </si>
  <si>
    <t>808451938</t>
  </si>
  <si>
    <t>皇后奢华大酒店 (SHA Extra Plus)</t>
  </si>
  <si>
    <t>SHI/HAORAN|CHEN/DINGSHU</t>
  </si>
  <si>
    <t>¥600.00</t>
  </si>
  <si>
    <t>¥53.00</t>
  </si>
  <si>
    <t>¥547.00</t>
  </si>
  <si>
    <t>Studio Suite</t>
  </si>
  <si>
    <t>703073900677</t>
  </si>
  <si>
    <t>2636790</t>
  </si>
  <si>
    <t>179441606</t>
  </si>
  <si>
    <t>槟城东方大酒店 (槟城对抗新冠肺炎认证)</t>
  </si>
  <si>
    <t>LIU/HUI|XU/FENG</t>
  </si>
  <si>
    <t>¥1,376.00</t>
  </si>
  <si>
    <t>¥148.00</t>
  </si>
  <si>
    <t>¥1,228.00</t>
  </si>
  <si>
    <t>Deluxe Suite(Heritage Wing)</t>
  </si>
  <si>
    <t>703073570464</t>
  </si>
  <si>
    <t>2637445</t>
  </si>
  <si>
    <t>158593367</t>
  </si>
  <si>
    <t>素坤逸57号萨利酒店</t>
  </si>
  <si>
    <t>HE/YONGQI</t>
  </si>
  <si>
    <t>¥511.00</t>
  </si>
  <si>
    <t>¥51.00</t>
  </si>
  <si>
    <t>¥460.00</t>
  </si>
  <si>
    <t>Premier Room</t>
  </si>
  <si>
    <t>703073541878</t>
  </si>
  <si>
    <t>2637508</t>
  </si>
  <si>
    <t>OUYANG/QIONG|FU/ZHE</t>
  </si>
  <si>
    <t>¥375.00</t>
  </si>
  <si>
    <t>¥341.00</t>
  </si>
  <si>
    <t>703074133739</t>
  </si>
  <si>
    <t>2638008</t>
  </si>
  <si>
    <t>703074674370</t>
  </si>
  <si>
    <t>2638254</t>
  </si>
  <si>
    <t>158574980</t>
  </si>
  <si>
    <t>芭堤雅湾景酒店 (SHA Plus+)</t>
  </si>
  <si>
    <t>MA/WENMING</t>
  </si>
  <si>
    <t>¥477.00</t>
  </si>
  <si>
    <t>¥46.00</t>
  </si>
  <si>
    <t>¥431.00</t>
  </si>
  <si>
    <t>Deluxe Sea View Room</t>
  </si>
  <si>
    <t>703074727928</t>
  </si>
  <si>
    <t>2638253</t>
  </si>
  <si>
    <t>LAN/JIAN</t>
  </si>
  <si>
    <t>¥395.00</t>
  </si>
  <si>
    <t>¥38.00</t>
  </si>
  <si>
    <t>¥357.00</t>
  </si>
  <si>
    <t>Deluxe City View Room</t>
  </si>
  <si>
    <t>703074280233</t>
  </si>
  <si>
    <t>2638257</t>
  </si>
  <si>
    <t>XU/MAOTING</t>
  </si>
  <si>
    <t>703074432211</t>
  </si>
  <si>
    <t>2638304</t>
  </si>
  <si>
    <t>HAIXIA/YANG</t>
  </si>
  <si>
    <t>703074657699</t>
  </si>
  <si>
    <t>2638309</t>
  </si>
  <si>
    <t>703075922829</t>
  </si>
  <si>
    <t>2638957</t>
  </si>
  <si>
    <t>703075678173</t>
  </si>
  <si>
    <t>2639189</t>
  </si>
  <si>
    <t>¥330.00</t>
  </si>
  <si>
    <t>¥296.00</t>
  </si>
  <si>
    <t>703071740889</t>
  </si>
  <si>
    <t>2634716</t>
  </si>
  <si>
    <t>JIANG/HAN</t>
  </si>
  <si>
    <t>¥328.00</t>
  </si>
  <si>
    <t>¥32.00</t>
  </si>
  <si>
    <t>703072360564</t>
  </si>
  <si>
    <t>2636135</t>
  </si>
  <si>
    <t>HE/DI</t>
  </si>
  <si>
    <t>¥1,520.00</t>
  </si>
  <si>
    <t>¥1,372.00</t>
  </si>
  <si>
    <t>703075526021</t>
  </si>
  <si>
    <t>2639545</t>
  </si>
  <si>
    <t>179440067</t>
  </si>
  <si>
    <t>迪拜喜来登大酒店</t>
  </si>
  <si>
    <t>CHEN/CHENGLONG</t>
  </si>
  <si>
    <t>¥1,422.00</t>
  </si>
  <si>
    <t>¥144.00</t>
  </si>
  <si>
    <t>¥1,278.00</t>
  </si>
  <si>
    <t>Deluxe Room</t>
  </si>
  <si>
    <t>703077035440</t>
  </si>
  <si>
    <t>2641908</t>
  </si>
  <si>
    <t>809330728</t>
  </si>
  <si>
    <t>澳门励宫酒店</t>
  </si>
  <si>
    <t>UN/KAIKUAN|KOU/SUTU</t>
  </si>
  <si>
    <t>2022-08-03</t>
  </si>
  <si>
    <t>¥264.00</t>
  </si>
  <si>
    <t>703077892019</t>
  </si>
  <si>
    <t>2641060</t>
  </si>
  <si>
    <t>859724570</t>
  </si>
  <si>
    <t>Moxy Austin - University</t>
  </si>
  <si>
    <t>ZHAO/JUN</t>
  </si>
  <si>
    <t>2022-08-04</t>
  </si>
  <si>
    <t>¥2,378.00</t>
  </si>
  <si>
    <t>¥228.00</t>
  </si>
  <si>
    <t>¥2,150.00</t>
  </si>
  <si>
    <t>Room, 1 Queen Bed, Non Smoking</t>
  </si>
  <si>
    <t>703078941122</t>
  </si>
  <si>
    <t>2642769</t>
  </si>
  <si>
    <t>158560718</t>
  </si>
  <si>
    <t>曼谷铂尔曼皇权酒店 (SHA Plus+)</t>
  </si>
  <si>
    <t>FENG/RONG|WEI/QIUYING</t>
  </si>
  <si>
    <t>2022-08-05</t>
  </si>
  <si>
    <t>¥1,114.00</t>
  </si>
  <si>
    <t>¥112.00</t>
  </si>
  <si>
    <t>¥1,002.00</t>
  </si>
  <si>
    <t>Deluxe 1 King Size Bed Room</t>
  </si>
  <si>
    <t>703080978235</t>
  </si>
  <si>
    <t>2645550</t>
  </si>
  <si>
    <t>ZHOU/WANXIANG|WANG/JIAMING</t>
  </si>
  <si>
    <t>2022-08-06</t>
  </si>
  <si>
    <t>2022-08-07</t>
  </si>
  <si>
    <t>2022-08-05 20:30:13</t>
  </si>
  <si>
    <t>Deluxe Garden View</t>
  </si>
  <si>
    <t>703070242296</t>
  </si>
  <si>
    <t>2633758</t>
  </si>
  <si>
    <t>158594879</t>
  </si>
  <si>
    <t>普吉岛帕瑞莎度假村 (SHA Extra Plus)</t>
  </si>
  <si>
    <t>LIU/BEN</t>
  </si>
  <si>
    <t>¥6,394.00</t>
  </si>
  <si>
    <t>¥582.00</t>
  </si>
  <si>
    <t>¥5,812.00</t>
  </si>
  <si>
    <t>Cliff Pool Villa</t>
  </si>
  <si>
    <t>703082894609</t>
  </si>
  <si>
    <t>2646939</t>
  </si>
  <si>
    <t>LI/JLNNLNG</t>
  </si>
  <si>
    <t>2022-08-09</t>
  </si>
  <si>
    <t>¥2,176.00</t>
  </si>
  <si>
    <t>2022-08-07 00:53:00</t>
  </si>
  <si>
    <t>703081643372</t>
  </si>
  <si>
    <t>2645822</t>
  </si>
  <si>
    <t>221910464</t>
  </si>
  <si>
    <t>香港珠峰大宾馆</t>
  </si>
  <si>
    <t>CHEN/FENG|CASTILLOCASTILLO/ALEJANDROJOSE</t>
  </si>
  <si>
    <t>¥202.00</t>
  </si>
  <si>
    <t>¥19.00</t>
  </si>
  <si>
    <t>¥183.00</t>
  </si>
  <si>
    <t>Small Double Room</t>
  </si>
  <si>
    <t>703060238015</t>
  </si>
  <si>
    <t>2623483</t>
  </si>
  <si>
    <t>861559874</t>
  </si>
  <si>
    <t>洲际维涅特精选曼谷新浩中央酒店</t>
  </si>
  <si>
    <t>QIAN/CHEN|XIA/XUELING</t>
  </si>
  <si>
    <t>2022-07-16</t>
  </si>
  <si>
    <t>¥2,512.00</t>
  </si>
  <si>
    <t>¥188.00</t>
  </si>
  <si>
    <t>¥2,324.00</t>
  </si>
  <si>
    <t>standard Room</t>
  </si>
  <si>
    <t>703074210253</t>
  </si>
  <si>
    <t>2637951</t>
  </si>
  <si>
    <t>BI/JIAHUI</t>
  </si>
  <si>
    <t>¥1,478.00</t>
  </si>
  <si>
    <t>¥124.00</t>
  </si>
  <si>
    <t>¥1,354.00</t>
  </si>
  <si>
    <t>703080460061</t>
  </si>
  <si>
    <t>2644869</t>
  </si>
  <si>
    <t>158585855</t>
  </si>
  <si>
    <t>河内泛太平洋酒店</t>
  </si>
  <si>
    <t>YANG/ZIWEI</t>
  </si>
  <si>
    <t>¥712.00</t>
  </si>
  <si>
    <t>¥77.00</t>
  </si>
  <si>
    <t>¥635.00</t>
  </si>
  <si>
    <t>合计</t>
  </si>
  <si>
    <t/>
  </si>
  <si>
    <t>¥33,189.00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</si>
  <si>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</si>
  <si>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</si>
  <si>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</si>
  <si>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</si>
  <si>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</si>
  <si>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</si>
  <si>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</si>
  <si>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</si>
  <si>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</si>
  <si>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A220809103606481</t>
  </si>
  <si>
    <t>A220809103627481</t>
  </si>
  <si>
    <r>
      <t>总计：</t>
    </r>
    <r>
      <rPr>
        <sz val="10"/>
        <rFont val="Arial"/>
        <charset val="134"/>
      </rPr>
      <t>30114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</si>
  <si>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</si>
  <si>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</si>
  <si>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</si>
  <si>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</si>
  <si>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</si>
  <si>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</si>
  <si>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</si>
  <si>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</si>
  <si>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</si>
  <si>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</si>
  <si>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</si>
  <si>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</si>
  <si>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</si>
  <si>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</si>
  <si>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</si>
  <si>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</si>
  <si>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</si>
  <si>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苏梅岛丽思卡尔顿酒店</t>
  </si>
  <si>
    <t>PAN YUNYANG</t>
  </si>
  <si>
    <t>退房日周结</t>
  </si>
  <si>
    <t>3542.00</t>
  </si>
  <si>
    <t>RMB</t>
  </si>
  <si>
    <t>0</t>
  </si>
  <si>
    <t>0.00</t>
  </si>
  <si>
    <t>去哪儿直连（港丰）</t>
  </si>
  <si>
    <t>31</t>
  </si>
  <si>
    <t>2022-07-09 18:41:13</t>
  </si>
  <si>
    <t>是</t>
  </si>
  <si>
    <t>汇智国际旅游发展有限公司</t>
  </si>
  <si>
    <t>直采</t>
  </si>
  <si>
    <t>JIANG BOYU</t>
  </si>
  <si>
    <t>1740.00</t>
  </si>
  <si>
    <t>2022-07-08 16:16:11</t>
  </si>
  <si>
    <t>直连</t>
  </si>
  <si>
    <t>曼谷新浩中央酒店，IHG 酒店  (SHA Extra Plus)</t>
  </si>
  <si>
    <t>QIAN CHEN,XIA XUELING</t>
  </si>
  <si>
    <t>2324.00</t>
  </si>
  <si>
    <t>2022-07-17 09:36:11</t>
  </si>
  <si>
    <t>曼谷素坤逸11号美居酒店</t>
  </si>
  <si>
    <t>WANG AORAN</t>
  </si>
  <si>
    <t>1083.00</t>
  </si>
  <si>
    <t>2022-07-26 19:18:42</t>
  </si>
  <si>
    <t>普吉岛帕瑞莎度假村</t>
  </si>
  <si>
    <t>LIU BEN</t>
  </si>
  <si>
    <t>5812.00</t>
  </si>
  <si>
    <t>2022-07-26 23:33:17</t>
  </si>
  <si>
    <t>盛泰澜拉普崂中央广场酒店</t>
  </si>
  <si>
    <t>JIANG HAN</t>
  </si>
  <si>
    <t>296.00</t>
  </si>
  <si>
    <t>2022-07-27 17:39:07</t>
  </si>
  <si>
    <t>曼谷金玉素旺纳普酒店</t>
  </si>
  <si>
    <t>HE LI</t>
  </si>
  <si>
    <t>137.00</t>
  </si>
  <si>
    <t>2022-07-28 09:24:59</t>
  </si>
  <si>
    <t>MA XIAOCHUN,JIN YUCAI</t>
  </si>
  <si>
    <t>682.00</t>
  </si>
  <si>
    <t>2022-07-28 12:42:23</t>
  </si>
  <si>
    <t>LIN WILLWEI</t>
  </si>
  <si>
    <t>306.00</t>
  </si>
  <si>
    <t>2022-07-28 15:32:28</t>
  </si>
  <si>
    <t>芭提雅湾景酒店</t>
  </si>
  <si>
    <t>HE DI</t>
  </si>
  <si>
    <t>1372.00</t>
  </si>
  <si>
    <t>2022-07-29 10:13:21</t>
  </si>
  <si>
    <t>芭堤雅暹罗海岸酒店</t>
  </si>
  <si>
    <t>LIU XIAOGUANG</t>
  </si>
  <si>
    <t>428.00</t>
  </si>
  <si>
    <t>2022-07-29 12:25:51</t>
  </si>
  <si>
    <t>皇后奢华大酒店</t>
  </si>
  <si>
    <t>SHI HAORAN,CHEN DINGSHU</t>
  </si>
  <si>
    <t>547.00</t>
  </si>
  <si>
    <t>2022-07-29 13:28:09</t>
  </si>
  <si>
    <t>槟城东方大酒店</t>
  </si>
  <si>
    <t>LIU HUI,XU FENG</t>
  </si>
  <si>
    <t>1228.00</t>
  </si>
  <si>
    <t>2022-07-29 17:12:59</t>
  </si>
  <si>
    <t>曼谷素坤逸57号巷萨里尔酒店通罗站</t>
  </si>
  <si>
    <t>HE YONGQI</t>
  </si>
  <si>
    <t>460.00</t>
  </si>
  <si>
    <t>2022-07-30 12:57:01</t>
  </si>
  <si>
    <t>OUYANG QIONG,FU ZHE</t>
  </si>
  <si>
    <t>341.00</t>
  </si>
  <si>
    <t>2022-07-29 22:47:16</t>
  </si>
  <si>
    <t>BI JIAHUI</t>
  </si>
  <si>
    <t>1354.00</t>
  </si>
  <si>
    <t>2022-07-31 07:57:25</t>
  </si>
  <si>
    <t>2022-07-30 13:21:16</t>
  </si>
  <si>
    <t>LAN JIAN</t>
  </si>
  <si>
    <t>357.00</t>
  </si>
  <si>
    <t>2022-07-30 17:20:14</t>
  </si>
  <si>
    <t>MA WENMING</t>
  </si>
  <si>
    <t>431.00</t>
  </si>
  <si>
    <t>2022-07-30 17:21:22</t>
  </si>
  <si>
    <t>XU MAOTING</t>
  </si>
  <si>
    <t>2022-07-30 17:19:16</t>
  </si>
  <si>
    <t>HAIXIA YANG</t>
  </si>
  <si>
    <t>2022-07-30 18:16:16</t>
  </si>
  <si>
    <t>2022-07-30 17:39:53</t>
  </si>
  <si>
    <t>2022-08-01 10:45:54</t>
  </si>
  <si>
    <t>2022-07-31 15:13:47</t>
  </si>
  <si>
    <t>CHEN CHENGLONG</t>
  </si>
  <si>
    <t>1278.00</t>
  </si>
  <si>
    <t>2022-07-31 21:49:28</t>
  </si>
  <si>
    <t>ZHAO JUN</t>
  </si>
  <si>
    <t>2150.00</t>
  </si>
  <si>
    <t>2022-08-02 06:34:33</t>
  </si>
  <si>
    <t>UN KAIKUAN,KOU SUTU</t>
  </si>
  <si>
    <t>264.00</t>
  </si>
  <si>
    <t>2022-08-02 21:05:11</t>
  </si>
  <si>
    <t>曼谷铂尔曼皇权酒店</t>
  </si>
  <si>
    <t>FENG RONG,WEI QIUYING</t>
  </si>
  <si>
    <t>1002.00</t>
  </si>
  <si>
    <t>2022-08-03 14:50:41</t>
  </si>
  <si>
    <t>YANG ZIWEI</t>
  </si>
  <si>
    <t>635.00</t>
  </si>
  <si>
    <t>2022-08-05 09:57:26</t>
  </si>
  <si>
    <t>CHEN FENG,CASTILLOCASTILLO ALEJANDROJOSE</t>
  </si>
  <si>
    <t>183.00</t>
  </si>
  <si>
    <t>2022-08-06 00:25:19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</si>
</sst>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81</v>
      </c>
      <c r="T2" s="7" t="s">
        <v>82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90</v>
      </c>
      <c r="O3" s="7" t="s">
        <v>91</v>
      </c>
      <c r="P3" s="7" t="s">
        <v>92</v>
      </c>
      <c r="Q3" s="7"/>
      <c r="R3" s="11" t="s">
        <v>93</v>
      </c>
      <c r="S3" s="12" t="s">
        <v>19</v>
      </c>
      <c r="T3" s="7"/>
      <c r="U3" s="11" t="s">
        <v>19</v>
      </c>
      <c r="V3" s="11" t="s">
        <v>93</v>
      </c>
      <c r="W3" s="12" t="s">
        <v>94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4</v>
      </c>
      <c r="N4" s="7" t="s">
        <v>102</v>
      </c>
      <c r="O4" s="7" t="s">
        <v>103</v>
      </c>
      <c r="P4" s="7" t="s">
        <v>91</v>
      </c>
      <c r="Q4" s="7"/>
      <c r="R4" s="11" t="s">
        <v>104</v>
      </c>
      <c r="S4" s="12" t="s">
        <v>19</v>
      </c>
      <c r="T4" s="7"/>
      <c r="U4" s="11" t="s">
        <v>19</v>
      </c>
      <c r="V4" s="11" t="s">
        <v>104</v>
      </c>
      <c r="W4" s="12" t="s">
        <v>105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84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113</v>
      </c>
      <c r="S5" s="12" t="s">
        <v>113</v>
      </c>
      <c r="T5" s="7"/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114</v>
      </c>
      <c r="AF5" t="s">
        <v>84</v>
      </c>
      <c r="AG5" t="s">
        <v>73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117</v>
      </c>
      <c r="H6" s="7" t="s">
        <v>118</v>
      </c>
      <c r="I6" s="7" t="s">
        <v>77</v>
      </c>
      <c r="J6" s="7" t="s">
        <v>2</v>
      </c>
      <c r="K6" s="7" t="s">
        <v>119</v>
      </c>
      <c r="L6" s="7">
        <v>1</v>
      </c>
      <c r="M6" s="7">
        <v>3</v>
      </c>
      <c r="N6" s="7" t="s">
        <v>120</v>
      </c>
      <c r="O6" s="7" t="s">
        <v>121</v>
      </c>
      <c r="P6" s="7" t="s">
        <v>122</v>
      </c>
      <c r="Q6" s="7"/>
      <c r="R6" s="11" t="s">
        <v>123</v>
      </c>
      <c r="S6" s="12" t="s">
        <v>19</v>
      </c>
      <c r="T6" s="7"/>
      <c r="U6" s="11" t="s">
        <v>19</v>
      </c>
      <c r="V6" s="11" t="s">
        <v>123</v>
      </c>
      <c r="W6" s="12" t="s">
        <v>124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84</v>
      </c>
      <c r="AG6" t="s">
        <v>73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129</v>
      </c>
      <c r="H7" s="7" t="s">
        <v>130</v>
      </c>
      <c r="I7" s="7" t="s">
        <v>77</v>
      </c>
      <c r="J7" s="7" t="s">
        <v>2</v>
      </c>
      <c r="K7" s="7" t="s">
        <v>131</v>
      </c>
      <c r="L7" s="7">
        <v>1</v>
      </c>
      <c r="M7" s="7">
        <v>1</v>
      </c>
      <c r="N7" s="7" t="s">
        <v>132</v>
      </c>
      <c r="O7" s="7" t="s">
        <v>132</v>
      </c>
      <c r="P7" s="7" t="s">
        <v>91</v>
      </c>
      <c r="Q7" s="7"/>
      <c r="R7" s="11" t="s">
        <v>133</v>
      </c>
      <c r="S7" s="12" t="s">
        <v>19</v>
      </c>
      <c r="T7" s="7"/>
      <c r="U7" s="11" t="s">
        <v>19</v>
      </c>
      <c r="V7" s="11" t="s">
        <v>133</v>
      </c>
      <c r="W7" s="12" t="s">
        <v>134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84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2</v>
      </c>
      <c r="M8" s="7">
        <v>1</v>
      </c>
      <c r="N8" s="7" t="s">
        <v>132</v>
      </c>
      <c r="O8" s="7" t="s">
        <v>132</v>
      </c>
      <c r="P8" s="7" t="s">
        <v>91</v>
      </c>
      <c r="Q8" s="7"/>
      <c r="R8" s="11" t="s">
        <v>142</v>
      </c>
      <c r="S8" s="12" t="s">
        <v>19</v>
      </c>
      <c r="T8" s="7"/>
      <c r="U8" s="11" t="s">
        <v>19</v>
      </c>
      <c r="V8" s="11" t="s">
        <v>142</v>
      </c>
      <c r="W8" s="12" t="s">
        <v>143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84</v>
      </c>
      <c r="AG8" t="s">
        <v>73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148</v>
      </c>
      <c r="H9" s="7" t="s">
        <v>149</v>
      </c>
      <c r="I9" s="7" t="s">
        <v>77</v>
      </c>
      <c r="J9" s="7" t="s">
        <v>2</v>
      </c>
      <c r="K9" s="7" t="s">
        <v>150</v>
      </c>
      <c r="L9" s="7">
        <v>1</v>
      </c>
      <c r="M9" s="7">
        <v>1</v>
      </c>
      <c r="N9" s="7" t="s">
        <v>132</v>
      </c>
      <c r="O9" s="7" t="s">
        <v>132</v>
      </c>
      <c r="P9" s="7" t="s">
        <v>91</v>
      </c>
      <c r="Q9" s="7"/>
      <c r="R9" s="11" t="s">
        <v>151</v>
      </c>
      <c r="S9" s="12" t="s">
        <v>19</v>
      </c>
      <c r="T9" s="7"/>
      <c r="U9" s="11" t="s">
        <v>19</v>
      </c>
      <c r="V9" s="11" t="s">
        <v>151</v>
      </c>
      <c r="W9" s="12" t="s">
        <v>152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153</v>
      </c>
      <c r="AD9" t="s">
        <v>6</v>
      </c>
      <c r="AE9" t="s">
        <v>126</v>
      </c>
      <c r="AF9" t="s">
        <v>84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1</v>
      </c>
      <c r="M10" s="7">
        <v>1</v>
      </c>
      <c r="N10" s="7" t="s">
        <v>91</v>
      </c>
      <c r="O10" s="7" t="s">
        <v>91</v>
      </c>
      <c r="P10" s="7" t="s">
        <v>122</v>
      </c>
      <c r="Q10" s="7"/>
      <c r="R10" s="11" t="s">
        <v>159</v>
      </c>
      <c r="S10" s="12" t="s">
        <v>19</v>
      </c>
      <c r="T10" s="7"/>
      <c r="U10" s="11" t="s">
        <v>19</v>
      </c>
      <c r="V10" s="11" t="s">
        <v>159</v>
      </c>
      <c r="W10" s="12" t="s">
        <v>160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84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165</v>
      </c>
      <c r="H11" s="7" t="s">
        <v>166</v>
      </c>
      <c r="I11" s="7" t="s">
        <v>77</v>
      </c>
      <c r="J11" s="7" t="s">
        <v>2</v>
      </c>
      <c r="K11" s="7" t="s">
        <v>167</v>
      </c>
      <c r="L11" s="7">
        <v>1</v>
      </c>
      <c r="M11" s="7">
        <v>1</v>
      </c>
      <c r="N11" s="7" t="s">
        <v>91</v>
      </c>
      <c r="O11" s="7" t="s">
        <v>91</v>
      </c>
      <c r="P11" s="7" t="s">
        <v>122</v>
      </c>
      <c r="Q11" s="7"/>
      <c r="R11" s="11" t="s">
        <v>168</v>
      </c>
      <c r="S11" s="12" t="s">
        <v>19</v>
      </c>
      <c r="T11" s="7"/>
      <c r="U11" s="11" t="s">
        <v>19</v>
      </c>
      <c r="V11" s="11" t="s">
        <v>168</v>
      </c>
      <c r="W11" s="12" t="s">
        <v>169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170</v>
      </c>
      <c r="AD11" t="s">
        <v>6</v>
      </c>
      <c r="AE11" t="s">
        <v>171</v>
      </c>
      <c r="AF11" t="s">
        <v>84</v>
      </c>
      <c r="AG11" t="s">
        <v>73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174</v>
      </c>
      <c r="H12" s="7" t="s">
        <v>175</v>
      </c>
      <c r="I12" s="7" t="s">
        <v>77</v>
      </c>
      <c r="J12" s="7" t="s">
        <v>2</v>
      </c>
      <c r="K12" s="7" t="s">
        <v>176</v>
      </c>
      <c r="L12" s="7">
        <v>1</v>
      </c>
      <c r="M12" s="7">
        <v>1</v>
      </c>
      <c r="N12" s="7" t="s">
        <v>91</v>
      </c>
      <c r="O12" s="7" t="s">
        <v>122</v>
      </c>
      <c r="P12" s="7" t="s">
        <v>92</v>
      </c>
      <c r="Q12" s="7"/>
      <c r="R12" s="11" t="s">
        <v>177</v>
      </c>
      <c r="S12" s="12" t="s">
        <v>19</v>
      </c>
      <c r="T12" s="7"/>
      <c r="U12" s="11" t="s">
        <v>19</v>
      </c>
      <c r="V12" s="11" t="s">
        <v>177</v>
      </c>
      <c r="W12" s="12" t="s">
        <v>178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179</v>
      </c>
      <c r="AD12" t="s">
        <v>6</v>
      </c>
      <c r="AE12" t="s">
        <v>180</v>
      </c>
      <c r="AF12" t="s">
        <v>84</v>
      </c>
      <c r="AG12" t="s">
        <v>73</v>
      </c>
      <c r="AH12" t="s">
        <v>19</v>
      </c>
    </row>
    <row r="13" ht="14.25" customHeight="1" spans="1:34">
      <c r="A13" s="6" t="s">
        <v>181</v>
      </c>
      <c r="B13" s="6" t="s">
        <v>182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183</v>
      </c>
      <c r="H13" s="7" t="s">
        <v>184</v>
      </c>
      <c r="I13" s="7" t="s">
        <v>77</v>
      </c>
      <c r="J13" s="7" t="s">
        <v>2</v>
      </c>
      <c r="K13" s="7" t="s">
        <v>185</v>
      </c>
      <c r="L13" s="7">
        <v>1</v>
      </c>
      <c r="M13" s="7">
        <v>1</v>
      </c>
      <c r="N13" s="7" t="s">
        <v>91</v>
      </c>
      <c r="O13" s="7" t="s">
        <v>122</v>
      </c>
      <c r="P13" s="7" t="s">
        <v>92</v>
      </c>
      <c r="Q13" s="7"/>
      <c r="R13" s="11" t="s">
        <v>186</v>
      </c>
      <c r="S13" s="12" t="s">
        <v>19</v>
      </c>
      <c r="T13" s="7"/>
      <c r="U13" s="11" t="s">
        <v>19</v>
      </c>
      <c r="V13" s="11" t="s">
        <v>186</v>
      </c>
      <c r="W13" s="12" t="s">
        <v>187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188</v>
      </c>
      <c r="AD13" t="s">
        <v>6</v>
      </c>
      <c r="AE13" t="s">
        <v>189</v>
      </c>
      <c r="AF13" t="s">
        <v>84</v>
      </c>
      <c r="AG13" t="s">
        <v>73</v>
      </c>
      <c r="AH13" t="s">
        <v>19</v>
      </c>
    </row>
    <row r="14" ht="14.25" customHeight="1" spans="1:34">
      <c r="A14" s="6" t="s">
        <v>190</v>
      </c>
      <c r="B14" s="6" t="s">
        <v>191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139</v>
      </c>
      <c r="H14" s="7" t="s">
        <v>140</v>
      </c>
      <c r="I14" s="7" t="s">
        <v>77</v>
      </c>
      <c r="J14" s="7" t="s">
        <v>2</v>
      </c>
      <c r="K14" s="7" t="s">
        <v>192</v>
      </c>
      <c r="L14" s="7">
        <v>1</v>
      </c>
      <c r="M14" s="7">
        <v>1</v>
      </c>
      <c r="N14" s="7" t="s">
        <v>91</v>
      </c>
      <c r="O14" s="7" t="s">
        <v>122</v>
      </c>
      <c r="P14" s="7" t="s">
        <v>92</v>
      </c>
      <c r="Q14" s="7"/>
      <c r="R14" s="11" t="s">
        <v>193</v>
      </c>
      <c r="S14" s="12" t="s">
        <v>19</v>
      </c>
      <c r="T14" s="7"/>
      <c r="U14" s="11" t="s">
        <v>19</v>
      </c>
      <c r="V14" s="11" t="s">
        <v>193</v>
      </c>
      <c r="W14" s="12" t="s">
        <v>152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194</v>
      </c>
      <c r="AD14" t="s">
        <v>6</v>
      </c>
      <c r="AE14" t="s">
        <v>145</v>
      </c>
      <c r="AF14" t="s">
        <v>84</v>
      </c>
      <c r="AG14" t="s">
        <v>73</v>
      </c>
      <c r="AH14" t="s">
        <v>19</v>
      </c>
    </row>
    <row r="15" ht="14.25" customHeight="1" spans="1:34">
      <c r="A15" s="6" t="s">
        <v>195</v>
      </c>
      <c r="B15" s="6" t="s">
        <v>196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148</v>
      </c>
      <c r="H15" s="7" t="s">
        <v>149</v>
      </c>
      <c r="I15" s="7" t="s">
        <v>77</v>
      </c>
      <c r="J15" s="7" t="s">
        <v>2</v>
      </c>
      <c r="K15" s="7" t="s">
        <v>150</v>
      </c>
      <c r="L15" s="7">
        <v>1</v>
      </c>
      <c r="M15" s="7">
        <v>1</v>
      </c>
      <c r="N15" s="7" t="s">
        <v>122</v>
      </c>
      <c r="O15" s="7" t="s">
        <v>122</v>
      </c>
      <c r="P15" s="7" t="s">
        <v>92</v>
      </c>
      <c r="Q15" s="7"/>
      <c r="R15" s="11" t="s">
        <v>151</v>
      </c>
      <c r="S15" s="12" t="s">
        <v>19</v>
      </c>
      <c r="T15" s="7"/>
      <c r="U15" s="11" t="s">
        <v>19</v>
      </c>
      <c r="V15" s="11" t="s">
        <v>151</v>
      </c>
      <c r="W15" s="12" t="s">
        <v>152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153</v>
      </c>
      <c r="AD15" t="s">
        <v>6</v>
      </c>
      <c r="AE15" t="s">
        <v>126</v>
      </c>
      <c r="AF15" t="s">
        <v>84</v>
      </c>
      <c r="AG15" t="s">
        <v>73</v>
      </c>
      <c r="AH15" t="s">
        <v>19</v>
      </c>
    </row>
    <row r="16" ht="14.25" customHeight="1" spans="1:34">
      <c r="A16" s="6" t="s">
        <v>197</v>
      </c>
      <c r="B16" s="6" t="s">
        <v>198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199</v>
      </c>
      <c r="H16" s="7" t="s">
        <v>200</v>
      </c>
      <c r="I16" s="7" t="s">
        <v>77</v>
      </c>
      <c r="J16" s="7" t="s">
        <v>2</v>
      </c>
      <c r="K16" s="7" t="s">
        <v>201</v>
      </c>
      <c r="L16" s="7">
        <v>1</v>
      </c>
      <c r="M16" s="7">
        <v>1</v>
      </c>
      <c r="N16" s="7" t="s">
        <v>122</v>
      </c>
      <c r="O16" s="7" t="s">
        <v>122</v>
      </c>
      <c r="P16" s="7" t="s">
        <v>92</v>
      </c>
      <c r="Q16" s="7"/>
      <c r="R16" s="11" t="s">
        <v>202</v>
      </c>
      <c r="S16" s="12" t="s">
        <v>19</v>
      </c>
      <c r="T16" s="7"/>
      <c r="U16" s="11" t="s">
        <v>19</v>
      </c>
      <c r="V16" s="11" t="s">
        <v>202</v>
      </c>
      <c r="W16" s="12" t="s">
        <v>203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84</v>
      </c>
      <c r="AG16" t="s">
        <v>73</v>
      </c>
      <c r="AH16" t="s">
        <v>19</v>
      </c>
    </row>
    <row r="17" ht="14.25" customHeight="1" spans="1:34">
      <c r="A17" s="6" t="s">
        <v>206</v>
      </c>
      <c r="B17" s="6" t="s">
        <v>207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208</v>
      </c>
      <c r="L17" s="7">
        <v>1</v>
      </c>
      <c r="M17" s="7">
        <v>1</v>
      </c>
      <c r="N17" s="7" t="s">
        <v>122</v>
      </c>
      <c r="O17" s="7" t="s">
        <v>122</v>
      </c>
      <c r="P17" s="7" t="s">
        <v>92</v>
      </c>
      <c r="Q17" s="7"/>
      <c r="R17" s="11" t="s">
        <v>209</v>
      </c>
      <c r="S17" s="12" t="s">
        <v>19</v>
      </c>
      <c r="T17" s="7"/>
      <c r="U17" s="11" t="s">
        <v>19</v>
      </c>
      <c r="V17" s="11" t="s">
        <v>209</v>
      </c>
      <c r="W17" s="12" t="s">
        <v>210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211</v>
      </c>
      <c r="AD17" t="s">
        <v>6</v>
      </c>
      <c r="AE17" t="s">
        <v>212</v>
      </c>
      <c r="AF17" t="s">
        <v>84</v>
      </c>
      <c r="AG17" t="s">
        <v>73</v>
      </c>
      <c r="AH17" t="s">
        <v>19</v>
      </c>
    </row>
    <row r="18" ht="14.25" customHeight="1" spans="1:34">
      <c r="A18" s="6" t="s">
        <v>213</v>
      </c>
      <c r="B18" s="6" t="s">
        <v>214</v>
      </c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199</v>
      </c>
      <c r="H18" s="7" t="s">
        <v>200</v>
      </c>
      <c r="I18" s="7" t="s">
        <v>77</v>
      </c>
      <c r="J18" s="7" t="s">
        <v>2</v>
      </c>
      <c r="K18" s="7" t="s">
        <v>215</v>
      </c>
      <c r="L18" s="7">
        <v>1</v>
      </c>
      <c r="M18" s="7">
        <v>1</v>
      </c>
      <c r="N18" s="7" t="s">
        <v>122</v>
      </c>
      <c r="O18" s="7" t="s">
        <v>122</v>
      </c>
      <c r="P18" s="7" t="s">
        <v>92</v>
      </c>
      <c r="Q18" s="7"/>
      <c r="R18" s="11" t="s">
        <v>202</v>
      </c>
      <c r="S18" s="12" t="s">
        <v>19</v>
      </c>
      <c r="T18" s="7"/>
      <c r="U18" s="11" t="s">
        <v>19</v>
      </c>
      <c r="V18" s="11" t="s">
        <v>202</v>
      </c>
      <c r="W18" s="12" t="s">
        <v>203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204</v>
      </c>
      <c r="AD18" t="s">
        <v>6</v>
      </c>
      <c r="AE18" t="s">
        <v>205</v>
      </c>
      <c r="AF18" t="s">
        <v>84</v>
      </c>
      <c r="AG18" t="s">
        <v>73</v>
      </c>
      <c r="AH18" t="s">
        <v>19</v>
      </c>
    </row>
    <row r="19" ht="14.25" customHeight="1" spans="1:34">
      <c r="A19" s="6" t="s">
        <v>216</v>
      </c>
      <c r="B19" s="6" t="s">
        <v>217</v>
      </c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199</v>
      </c>
      <c r="H19" s="7" t="s">
        <v>200</v>
      </c>
      <c r="I19" s="7" t="s">
        <v>77</v>
      </c>
      <c r="J19" s="7" t="s">
        <v>2</v>
      </c>
      <c r="K19" s="7" t="s">
        <v>218</v>
      </c>
      <c r="L19" s="7">
        <v>1</v>
      </c>
      <c r="M19" s="7">
        <v>1</v>
      </c>
      <c r="N19" s="7" t="s">
        <v>122</v>
      </c>
      <c r="O19" s="7" t="s">
        <v>122</v>
      </c>
      <c r="P19" s="7" t="s">
        <v>92</v>
      </c>
      <c r="Q19" s="7"/>
      <c r="R19" s="11" t="s">
        <v>209</v>
      </c>
      <c r="S19" s="12" t="s">
        <v>19</v>
      </c>
      <c r="T19" s="7"/>
      <c r="U19" s="11" t="s">
        <v>19</v>
      </c>
      <c r="V19" s="11" t="s">
        <v>209</v>
      </c>
      <c r="W19" s="12" t="s">
        <v>210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84</v>
      </c>
      <c r="AG19" t="s">
        <v>73</v>
      </c>
      <c r="AH19" t="s">
        <v>19</v>
      </c>
    </row>
    <row r="20" ht="14.25" customHeight="1" spans="1:34">
      <c r="A20" s="6" t="s">
        <v>219</v>
      </c>
      <c r="B20" s="6" t="s">
        <v>220</v>
      </c>
      <c r="C20" s="6" t="s">
        <v>72</v>
      </c>
      <c r="D20" s="6" t="s">
        <v>73</v>
      </c>
      <c r="E20" s="6" t="s">
        <v>74</v>
      </c>
      <c r="F20" s="6" t="s">
        <v>73</v>
      </c>
      <c r="G20" s="6" t="s">
        <v>199</v>
      </c>
      <c r="H20" s="7" t="s">
        <v>200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122</v>
      </c>
      <c r="O20" s="7" t="s">
        <v>122</v>
      </c>
      <c r="P20" s="7" t="s">
        <v>92</v>
      </c>
      <c r="Q20" s="7"/>
      <c r="R20" s="11" t="s">
        <v>202</v>
      </c>
      <c r="S20" s="12" t="s">
        <v>19</v>
      </c>
      <c r="T20" s="7"/>
      <c r="U20" s="11" t="s">
        <v>19</v>
      </c>
      <c r="V20" s="11" t="s">
        <v>202</v>
      </c>
      <c r="W20" s="12" t="s">
        <v>203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204</v>
      </c>
      <c r="AD20" t="s">
        <v>6</v>
      </c>
      <c r="AE20" t="s">
        <v>205</v>
      </c>
      <c r="AF20" t="s">
        <v>84</v>
      </c>
      <c r="AG20" t="s">
        <v>73</v>
      </c>
      <c r="AH20" t="s">
        <v>19</v>
      </c>
    </row>
    <row r="21" ht="14.25" customHeight="1" spans="1:34">
      <c r="A21" s="6" t="s">
        <v>221</v>
      </c>
      <c r="B21" s="6" t="s">
        <v>222</v>
      </c>
      <c r="C21" s="6" t="s">
        <v>72</v>
      </c>
      <c r="D21" s="6" t="s">
        <v>73</v>
      </c>
      <c r="E21" s="6" t="s">
        <v>74</v>
      </c>
      <c r="F21" s="6" t="s">
        <v>73</v>
      </c>
      <c r="G21" s="6" t="s">
        <v>139</v>
      </c>
      <c r="H21" s="7" t="s">
        <v>140</v>
      </c>
      <c r="I21" s="7" t="s">
        <v>77</v>
      </c>
      <c r="J21" s="7" t="s">
        <v>2</v>
      </c>
      <c r="K21" s="7" t="s">
        <v>192</v>
      </c>
      <c r="L21" s="7">
        <v>1</v>
      </c>
      <c r="M21" s="7">
        <v>1</v>
      </c>
      <c r="N21" s="7" t="s">
        <v>92</v>
      </c>
      <c r="O21" s="7" t="s">
        <v>92</v>
      </c>
      <c r="P21" s="7" t="s">
        <v>79</v>
      </c>
      <c r="Q21" s="7"/>
      <c r="R21" s="11" t="s">
        <v>193</v>
      </c>
      <c r="S21" s="12" t="s">
        <v>19</v>
      </c>
      <c r="T21" s="7"/>
      <c r="U21" s="11" t="s">
        <v>19</v>
      </c>
      <c r="V21" s="11" t="s">
        <v>193</v>
      </c>
      <c r="W21" s="12" t="s">
        <v>152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194</v>
      </c>
      <c r="AD21" t="s">
        <v>6</v>
      </c>
      <c r="AE21" t="s">
        <v>145</v>
      </c>
      <c r="AF21" t="s">
        <v>84</v>
      </c>
      <c r="AG21" t="s">
        <v>73</v>
      </c>
      <c r="AH21" t="s">
        <v>19</v>
      </c>
    </row>
    <row r="22" ht="14.25" customHeight="1" spans="1:34">
      <c r="A22" s="6" t="s">
        <v>223</v>
      </c>
      <c r="B22" s="6" t="s">
        <v>224</v>
      </c>
      <c r="C22" s="6" t="s">
        <v>72</v>
      </c>
      <c r="D22" s="6" t="s">
        <v>73</v>
      </c>
      <c r="E22" s="6" t="s">
        <v>74</v>
      </c>
      <c r="F22" s="6" t="s">
        <v>73</v>
      </c>
      <c r="G22" s="6" t="s">
        <v>148</v>
      </c>
      <c r="H22" s="7" t="s">
        <v>149</v>
      </c>
      <c r="I22" s="7" t="s">
        <v>77</v>
      </c>
      <c r="J22" s="7" t="s">
        <v>2</v>
      </c>
      <c r="K22" s="7" t="s">
        <v>150</v>
      </c>
      <c r="L22" s="7">
        <v>1</v>
      </c>
      <c r="M22" s="7">
        <v>1</v>
      </c>
      <c r="N22" s="7" t="s">
        <v>92</v>
      </c>
      <c r="O22" s="7" t="s">
        <v>92</v>
      </c>
      <c r="P22" s="7" t="s">
        <v>79</v>
      </c>
      <c r="Q22" s="7"/>
      <c r="R22" s="11" t="s">
        <v>225</v>
      </c>
      <c r="S22" s="12" t="s">
        <v>19</v>
      </c>
      <c r="T22" s="7"/>
      <c r="U22" s="11" t="s">
        <v>19</v>
      </c>
      <c r="V22" s="11" t="s">
        <v>225</v>
      </c>
      <c r="W22" s="12" t="s">
        <v>152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226</v>
      </c>
      <c r="AD22" t="s">
        <v>6</v>
      </c>
      <c r="AE22" t="s">
        <v>126</v>
      </c>
      <c r="AF22" t="s">
        <v>84</v>
      </c>
      <c r="AG22" t="s">
        <v>73</v>
      </c>
      <c r="AH22" t="s">
        <v>19</v>
      </c>
    </row>
    <row r="23" ht="14.25" customHeight="1" spans="1:34">
      <c r="A23" s="6" t="s">
        <v>227</v>
      </c>
      <c r="B23" s="6" t="s">
        <v>228</v>
      </c>
      <c r="C23" s="6" t="s">
        <v>72</v>
      </c>
      <c r="D23" s="6" t="s">
        <v>73</v>
      </c>
      <c r="E23" s="6" t="s">
        <v>74</v>
      </c>
      <c r="F23" s="6" t="s">
        <v>73</v>
      </c>
      <c r="G23" s="6" t="s">
        <v>148</v>
      </c>
      <c r="H23" s="7" t="s">
        <v>149</v>
      </c>
      <c r="I23" s="7" t="s">
        <v>77</v>
      </c>
      <c r="J23" s="7" t="s">
        <v>2</v>
      </c>
      <c r="K23" s="7" t="s">
        <v>229</v>
      </c>
      <c r="L23" s="7">
        <v>1</v>
      </c>
      <c r="M23" s="7">
        <v>1</v>
      </c>
      <c r="N23" s="7" t="s">
        <v>121</v>
      </c>
      <c r="O23" s="7" t="s">
        <v>92</v>
      </c>
      <c r="P23" s="7" t="s">
        <v>79</v>
      </c>
      <c r="Q23" s="7"/>
      <c r="R23" s="11" t="s">
        <v>230</v>
      </c>
      <c r="S23" s="12" t="s">
        <v>19</v>
      </c>
      <c r="T23" s="7"/>
      <c r="U23" s="11" t="s">
        <v>19</v>
      </c>
      <c r="V23" s="11" t="s">
        <v>230</v>
      </c>
      <c r="W23" s="12" t="s">
        <v>231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226</v>
      </c>
      <c r="AD23" t="s">
        <v>6</v>
      </c>
      <c r="AE23" t="s">
        <v>126</v>
      </c>
      <c r="AF23" t="s">
        <v>84</v>
      </c>
      <c r="AG23" t="s">
        <v>73</v>
      </c>
      <c r="AH23" t="s">
        <v>19</v>
      </c>
    </row>
    <row r="24" ht="14.25" customHeight="1" spans="1:34">
      <c r="A24" s="6" t="s">
        <v>232</v>
      </c>
      <c r="B24" s="6" t="s">
        <v>233</v>
      </c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199</v>
      </c>
      <c r="H24" s="7" t="s">
        <v>200</v>
      </c>
      <c r="I24" s="7" t="s">
        <v>77</v>
      </c>
      <c r="J24" s="7" t="s">
        <v>2</v>
      </c>
      <c r="K24" s="7" t="s">
        <v>234</v>
      </c>
      <c r="L24" s="7">
        <v>1</v>
      </c>
      <c r="M24" s="7">
        <v>4</v>
      </c>
      <c r="N24" s="7" t="s">
        <v>132</v>
      </c>
      <c r="O24" s="7" t="s">
        <v>91</v>
      </c>
      <c r="P24" s="7" t="s">
        <v>80</v>
      </c>
      <c r="Q24" s="7"/>
      <c r="R24" s="11" t="s">
        <v>235</v>
      </c>
      <c r="S24" s="12" t="s">
        <v>19</v>
      </c>
      <c r="T24" s="7"/>
      <c r="U24" s="11" t="s">
        <v>19</v>
      </c>
      <c r="V24" s="11" t="s">
        <v>235</v>
      </c>
      <c r="W24" s="12" t="s">
        <v>178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236</v>
      </c>
      <c r="AD24" t="s">
        <v>6</v>
      </c>
      <c r="AE24" t="s">
        <v>212</v>
      </c>
      <c r="AF24" t="s">
        <v>84</v>
      </c>
      <c r="AG24" t="s">
        <v>73</v>
      </c>
      <c r="AH24" t="s">
        <v>19</v>
      </c>
    </row>
    <row r="25" ht="14.25" customHeight="1" spans="1:34">
      <c r="A25" s="6" t="s">
        <v>237</v>
      </c>
      <c r="B25" s="6" t="s">
        <v>238</v>
      </c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239</v>
      </c>
      <c r="H25" s="7" t="s">
        <v>240</v>
      </c>
      <c r="I25" s="7" t="s">
        <v>77</v>
      </c>
      <c r="J25" s="7" t="s">
        <v>2</v>
      </c>
      <c r="K25" s="7" t="s">
        <v>241</v>
      </c>
      <c r="L25" s="7">
        <v>1</v>
      </c>
      <c r="M25" s="7">
        <v>2</v>
      </c>
      <c r="N25" s="7" t="s">
        <v>92</v>
      </c>
      <c r="O25" s="7" t="s">
        <v>92</v>
      </c>
      <c r="P25" s="7" t="s">
        <v>80</v>
      </c>
      <c r="Q25" s="7"/>
      <c r="R25" s="11" t="s">
        <v>242</v>
      </c>
      <c r="S25" s="12" t="s">
        <v>19</v>
      </c>
      <c r="T25" s="7"/>
      <c r="U25" s="11" t="s">
        <v>19</v>
      </c>
      <c r="V25" s="11" t="s">
        <v>242</v>
      </c>
      <c r="W25" s="12" t="s">
        <v>243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244</v>
      </c>
      <c r="AD25" t="s">
        <v>6</v>
      </c>
      <c r="AE25" t="s">
        <v>245</v>
      </c>
      <c r="AF25" t="s">
        <v>84</v>
      </c>
      <c r="AG25" t="s">
        <v>73</v>
      </c>
      <c r="AH25" t="s">
        <v>19</v>
      </c>
    </row>
    <row r="26" ht="14.25" customHeight="1" spans="1:34">
      <c r="A26" s="6" t="s">
        <v>246</v>
      </c>
      <c r="B26" s="6" t="s">
        <v>247</v>
      </c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248</v>
      </c>
      <c r="H26" s="7" t="s">
        <v>249</v>
      </c>
      <c r="I26" s="7" t="s">
        <v>77</v>
      </c>
      <c r="J26" s="7" t="s">
        <v>2</v>
      </c>
      <c r="K26" s="7" t="s">
        <v>250</v>
      </c>
      <c r="L26" s="7">
        <v>1</v>
      </c>
      <c r="M26" s="7">
        <v>1</v>
      </c>
      <c r="N26" s="7" t="s">
        <v>80</v>
      </c>
      <c r="O26" s="7" t="s">
        <v>80</v>
      </c>
      <c r="P26" s="7" t="s">
        <v>251</v>
      </c>
      <c r="Q26" s="7"/>
      <c r="R26" s="11" t="s">
        <v>226</v>
      </c>
      <c r="S26" s="12" t="s">
        <v>19</v>
      </c>
      <c r="T26" s="7"/>
      <c r="U26" s="11" t="s">
        <v>19</v>
      </c>
      <c r="V26" s="11" t="s">
        <v>226</v>
      </c>
      <c r="W26" s="12" t="s">
        <v>231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252</v>
      </c>
      <c r="AD26" t="s">
        <v>6</v>
      </c>
      <c r="AE26" t="s">
        <v>136</v>
      </c>
      <c r="AF26" t="s">
        <v>84</v>
      </c>
      <c r="AG26" t="s">
        <v>73</v>
      </c>
      <c r="AH26" t="s">
        <v>19</v>
      </c>
    </row>
    <row r="27" ht="14.25" customHeight="1" spans="1:34">
      <c r="A27" s="6" t="s">
        <v>253</v>
      </c>
      <c r="B27" s="6" t="s">
        <v>254</v>
      </c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255</v>
      </c>
      <c r="H27" s="7" t="s">
        <v>256</v>
      </c>
      <c r="I27" s="7" t="s">
        <v>77</v>
      </c>
      <c r="J27" s="7" t="s">
        <v>2</v>
      </c>
      <c r="K27" s="7" t="s">
        <v>257</v>
      </c>
      <c r="L27" s="7">
        <v>1</v>
      </c>
      <c r="M27" s="7">
        <v>2</v>
      </c>
      <c r="N27" s="7" t="s">
        <v>80</v>
      </c>
      <c r="O27" s="7" t="s">
        <v>80</v>
      </c>
      <c r="P27" s="7" t="s">
        <v>258</v>
      </c>
      <c r="Q27" s="7"/>
      <c r="R27" s="11" t="s">
        <v>259</v>
      </c>
      <c r="S27" s="12" t="s">
        <v>19</v>
      </c>
      <c r="T27" s="7"/>
      <c r="U27" s="11" t="s">
        <v>19</v>
      </c>
      <c r="V27" s="11" t="s">
        <v>259</v>
      </c>
      <c r="W27" s="12" t="s">
        <v>260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261</v>
      </c>
      <c r="AD27" t="s">
        <v>6</v>
      </c>
      <c r="AE27" t="s">
        <v>262</v>
      </c>
      <c r="AF27" t="s">
        <v>84</v>
      </c>
      <c r="AG27" t="s">
        <v>73</v>
      </c>
      <c r="AH27" t="s">
        <v>19</v>
      </c>
    </row>
    <row r="28" ht="14.25" customHeight="1" spans="1:34">
      <c r="A28" s="6" t="s">
        <v>263</v>
      </c>
      <c r="B28" s="6" t="s">
        <v>264</v>
      </c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265</v>
      </c>
      <c r="H28" s="7" t="s">
        <v>266</v>
      </c>
      <c r="I28" s="7" t="s">
        <v>77</v>
      </c>
      <c r="J28" s="7" t="s">
        <v>2</v>
      </c>
      <c r="K28" s="7" t="s">
        <v>267</v>
      </c>
      <c r="L28" s="7">
        <v>1</v>
      </c>
      <c r="M28" s="7">
        <v>2</v>
      </c>
      <c r="N28" s="7" t="s">
        <v>251</v>
      </c>
      <c r="O28" s="7" t="s">
        <v>251</v>
      </c>
      <c r="P28" s="7" t="s">
        <v>268</v>
      </c>
      <c r="Q28" s="7"/>
      <c r="R28" s="11" t="s">
        <v>269</v>
      </c>
      <c r="S28" s="12" t="s">
        <v>19</v>
      </c>
      <c r="T28" s="7"/>
      <c r="U28" s="11" t="s">
        <v>19</v>
      </c>
      <c r="V28" s="11" t="s">
        <v>269</v>
      </c>
      <c r="W28" s="12" t="s">
        <v>270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271</v>
      </c>
      <c r="AD28" t="s">
        <v>6</v>
      </c>
      <c r="AE28" t="s">
        <v>272</v>
      </c>
      <c r="AF28" t="s">
        <v>84</v>
      </c>
      <c r="AG28" t="s">
        <v>73</v>
      </c>
      <c r="AH28" t="s">
        <v>19</v>
      </c>
    </row>
    <row r="29" ht="14.25" customHeight="1" spans="1:34">
      <c r="A29" s="6" t="s">
        <v>273</v>
      </c>
      <c r="B29" s="6" t="s">
        <v>274</v>
      </c>
      <c r="C29" s="6" t="s">
        <v>72</v>
      </c>
      <c r="D29" s="6" t="s">
        <v>73</v>
      </c>
      <c r="E29" s="6" t="s">
        <v>74</v>
      </c>
      <c r="F29" s="6" t="s">
        <v>73</v>
      </c>
      <c r="G29" s="6" t="s">
        <v>199</v>
      </c>
      <c r="H29" s="7" t="s">
        <v>200</v>
      </c>
      <c r="I29" s="7" t="s">
        <v>77</v>
      </c>
      <c r="J29" s="7" t="s">
        <v>2</v>
      </c>
      <c r="K29" s="7" t="s">
        <v>275</v>
      </c>
      <c r="L29" s="7">
        <v>1</v>
      </c>
      <c r="M29" s="7">
        <v>1</v>
      </c>
      <c r="N29" s="7" t="s">
        <v>268</v>
      </c>
      <c r="O29" s="7" t="s">
        <v>276</v>
      </c>
      <c r="P29" s="7" t="s">
        <v>277</v>
      </c>
      <c r="Q29" s="7"/>
      <c r="R29" s="11" t="s">
        <v>209</v>
      </c>
      <c r="S29" s="12" t="s">
        <v>209</v>
      </c>
      <c r="T29" s="7" t="s">
        <v>278</v>
      </c>
      <c r="U29" s="11" t="s">
        <v>19</v>
      </c>
      <c r="V29" s="11" t="s">
        <v>19</v>
      </c>
      <c r="W29" s="12" t="s">
        <v>19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19</v>
      </c>
      <c r="AD29" t="s">
        <v>6</v>
      </c>
      <c r="AE29" t="s">
        <v>279</v>
      </c>
      <c r="AF29" t="s">
        <v>84</v>
      </c>
      <c r="AG29" t="s">
        <v>73</v>
      </c>
      <c r="AH29" t="s">
        <v>19</v>
      </c>
    </row>
    <row r="30" ht="14.25" customHeight="1" spans="1:34">
      <c r="A30" s="6" t="s">
        <v>280</v>
      </c>
      <c r="B30" s="6" t="s">
        <v>281</v>
      </c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282</v>
      </c>
      <c r="H30" s="7" t="s">
        <v>283</v>
      </c>
      <c r="I30" s="7" t="s">
        <v>77</v>
      </c>
      <c r="J30" s="7" t="s">
        <v>2</v>
      </c>
      <c r="K30" s="7" t="s">
        <v>284</v>
      </c>
      <c r="L30" s="7">
        <v>1</v>
      </c>
      <c r="M30" s="7">
        <v>2</v>
      </c>
      <c r="N30" s="7" t="s">
        <v>120</v>
      </c>
      <c r="O30" s="7" t="s">
        <v>258</v>
      </c>
      <c r="P30" s="7" t="s">
        <v>276</v>
      </c>
      <c r="Q30" s="7"/>
      <c r="R30" s="11" t="s">
        <v>285</v>
      </c>
      <c r="S30" s="12" t="s">
        <v>19</v>
      </c>
      <c r="T30" s="7"/>
      <c r="U30" s="11" t="s">
        <v>19</v>
      </c>
      <c r="V30" s="11" t="s">
        <v>285</v>
      </c>
      <c r="W30" s="12" t="s">
        <v>286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84</v>
      </c>
      <c r="AG30" t="s">
        <v>73</v>
      </c>
      <c r="AH30" t="s">
        <v>19</v>
      </c>
    </row>
    <row r="31" ht="14.25" customHeight="1" spans="1:34">
      <c r="A31" s="6" t="s">
        <v>289</v>
      </c>
      <c r="B31" s="6" t="s">
        <v>290</v>
      </c>
      <c r="C31" s="6" t="s">
        <v>72</v>
      </c>
      <c r="D31" s="6" t="s">
        <v>73</v>
      </c>
      <c r="E31" s="6" t="s">
        <v>74</v>
      </c>
      <c r="F31" s="6" t="s">
        <v>73</v>
      </c>
      <c r="G31" s="6" t="s">
        <v>75</v>
      </c>
      <c r="H31" s="7" t="s">
        <v>76</v>
      </c>
      <c r="I31" s="7" t="s">
        <v>77</v>
      </c>
      <c r="J31" s="7" t="s">
        <v>2</v>
      </c>
      <c r="K31" s="7" t="s">
        <v>291</v>
      </c>
      <c r="L31" s="7">
        <v>1</v>
      </c>
      <c r="M31" s="7">
        <v>2</v>
      </c>
      <c r="N31" s="7" t="s">
        <v>277</v>
      </c>
      <c r="O31" s="7" t="s">
        <v>277</v>
      </c>
      <c r="P31" s="7" t="s">
        <v>292</v>
      </c>
      <c r="Q31" s="7"/>
      <c r="R31" s="11" t="s">
        <v>293</v>
      </c>
      <c r="S31" s="12" t="s">
        <v>293</v>
      </c>
      <c r="T31" s="7" t="s">
        <v>294</v>
      </c>
      <c r="U31" s="11" t="s">
        <v>19</v>
      </c>
      <c r="V31" s="11" t="s">
        <v>19</v>
      </c>
      <c r="W31" s="12" t="s">
        <v>19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19</v>
      </c>
      <c r="AD31" t="s">
        <v>6</v>
      </c>
      <c r="AE31" t="s">
        <v>83</v>
      </c>
      <c r="AF31" t="s">
        <v>84</v>
      </c>
      <c r="AG31" t="s">
        <v>73</v>
      </c>
      <c r="AH31" t="s">
        <v>19</v>
      </c>
    </row>
    <row r="32" ht="14.25" customHeight="1" spans="1:34">
      <c r="A32" s="6" t="s">
        <v>295</v>
      </c>
      <c r="B32" s="6" t="s">
        <v>296</v>
      </c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297</v>
      </c>
      <c r="H32" s="7" t="s">
        <v>298</v>
      </c>
      <c r="I32" s="7" t="s">
        <v>77</v>
      </c>
      <c r="J32" s="7" t="s">
        <v>2</v>
      </c>
      <c r="K32" s="7" t="s">
        <v>299</v>
      </c>
      <c r="L32" s="7">
        <v>1</v>
      </c>
      <c r="M32" s="7">
        <v>1</v>
      </c>
      <c r="N32" s="7" t="s">
        <v>276</v>
      </c>
      <c r="O32" s="7" t="s">
        <v>276</v>
      </c>
      <c r="P32" s="7" t="s">
        <v>277</v>
      </c>
      <c r="Q32" s="7"/>
      <c r="R32" s="11" t="s">
        <v>300</v>
      </c>
      <c r="S32" s="12" t="s">
        <v>19</v>
      </c>
      <c r="T32" s="7"/>
      <c r="U32" s="11" t="s">
        <v>19</v>
      </c>
      <c r="V32" s="11" t="s">
        <v>300</v>
      </c>
      <c r="W32" s="12" t="s">
        <v>301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84</v>
      </c>
      <c r="AG32" t="s">
        <v>73</v>
      </c>
      <c r="AH32" t="s">
        <v>19</v>
      </c>
    </row>
    <row r="33" ht="14.25" customHeight="1" spans="1:34">
      <c r="A33" s="6" t="s">
        <v>304</v>
      </c>
      <c r="B33" s="6" t="s">
        <v>305</v>
      </c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306</v>
      </c>
      <c r="H33" s="7" t="s">
        <v>307</v>
      </c>
      <c r="I33" s="7" t="s">
        <v>77</v>
      </c>
      <c r="J33" s="7" t="s">
        <v>2</v>
      </c>
      <c r="K33" s="7" t="s">
        <v>308</v>
      </c>
      <c r="L33" s="7">
        <v>1</v>
      </c>
      <c r="M33" s="7">
        <v>4</v>
      </c>
      <c r="N33" s="7" t="s">
        <v>309</v>
      </c>
      <c r="O33" s="7" t="s">
        <v>251</v>
      </c>
      <c r="P33" s="7" t="s">
        <v>277</v>
      </c>
      <c r="Q33" s="7"/>
      <c r="R33" s="11" t="s">
        <v>310</v>
      </c>
      <c r="S33" s="12" t="s">
        <v>19</v>
      </c>
      <c r="T33" s="7"/>
      <c r="U33" s="11" t="s">
        <v>19</v>
      </c>
      <c r="V33" s="11" t="s">
        <v>310</v>
      </c>
      <c r="W33" s="12" t="s">
        <v>311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312</v>
      </c>
      <c r="AD33" t="s">
        <v>6</v>
      </c>
      <c r="AE33" t="s">
        <v>313</v>
      </c>
      <c r="AF33" t="s">
        <v>84</v>
      </c>
      <c r="AG33" t="s">
        <v>73</v>
      </c>
      <c r="AH33" t="s">
        <v>19</v>
      </c>
    </row>
    <row r="34" ht="14.25" customHeight="1" spans="1:34">
      <c r="A34" s="6" t="s">
        <v>314</v>
      </c>
      <c r="B34" s="6" t="s">
        <v>315</v>
      </c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306</v>
      </c>
      <c r="H34" s="7" t="s">
        <v>307</v>
      </c>
      <c r="I34" s="7" t="s">
        <v>77</v>
      </c>
      <c r="J34" s="7" t="s">
        <v>2</v>
      </c>
      <c r="K34" s="7" t="s">
        <v>316</v>
      </c>
      <c r="L34" s="7">
        <v>1</v>
      </c>
      <c r="M34" s="7">
        <v>2</v>
      </c>
      <c r="N34" s="7" t="s">
        <v>122</v>
      </c>
      <c r="O34" s="7" t="s">
        <v>268</v>
      </c>
      <c r="P34" s="7" t="s">
        <v>277</v>
      </c>
      <c r="Q34" s="7"/>
      <c r="R34" s="11" t="s">
        <v>317</v>
      </c>
      <c r="S34" s="12" t="s">
        <v>19</v>
      </c>
      <c r="T34" s="7"/>
      <c r="U34" s="11" t="s">
        <v>19</v>
      </c>
      <c r="V34" s="11" t="s">
        <v>317</v>
      </c>
      <c r="W34" s="12" t="s">
        <v>318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319</v>
      </c>
      <c r="AD34" t="s">
        <v>6</v>
      </c>
      <c r="AE34" t="s">
        <v>313</v>
      </c>
      <c r="AF34" t="s">
        <v>84</v>
      </c>
      <c r="AG34" t="s">
        <v>73</v>
      </c>
      <c r="AH34" t="s">
        <v>19</v>
      </c>
    </row>
    <row r="35" ht="14.25" customHeight="1" spans="1:34">
      <c r="A35" s="6" t="s">
        <v>320</v>
      </c>
      <c r="B35" s="6" t="s">
        <v>321</v>
      </c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322</v>
      </c>
      <c r="H35" s="7" t="s">
        <v>323</v>
      </c>
      <c r="I35" s="7" t="s">
        <v>77</v>
      </c>
      <c r="J35" s="7" t="s">
        <v>2</v>
      </c>
      <c r="K35" s="7" t="s">
        <v>324</v>
      </c>
      <c r="L35" s="7">
        <v>1</v>
      </c>
      <c r="M35" s="7">
        <v>1</v>
      </c>
      <c r="N35" s="7" t="s">
        <v>268</v>
      </c>
      <c r="O35" s="7" t="s">
        <v>276</v>
      </c>
      <c r="P35" s="7" t="s">
        <v>277</v>
      </c>
      <c r="Q35" s="7"/>
      <c r="R35" s="11" t="s">
        <v>325</v>
      </c>
      <c r="S35" s="12" t="s">
        <v>19</v>
      </c>
      <c r="T35" s="7"/>
      <c r="U35" s="11" t="s">
        <v>19</v>
      </c>
      <c r="V35" s="11" t="s">
        <v>325</v>
      </c>
      <c r="W35" s="12" t="s">
        <v>326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327</v>
      </c>
      <c r="AD35" t="s">
        <v>6</v>
      </c>
      <c r="AE35" t="s">
        <v>245</v>
      </c>
      <c r="AF35" t="s">
        <v>84</v>
      </c>
      <c r="AG35" t="s">
        <v>73</v>
      </c>
      <c r="AH35" t="s">
        <v>19</v>
      </c>
    </row>
    <row r="36" customHeight="1" spans="1:32">
      <c r="A36" s="10" t="s">
        <v>328</v>
      </c>
      <c r="B36" s="10"/>
      <c r="C36" s="10" t="s">
        <v>329</v>
      </c>
      <c r="D36" s="10"/>
      <c r="E36" s="10"/>
      <c r="F36" s="10"/>
      <c r="G36" s="10" t="s">
        <v>329</v>
      </c>
      <c r="H36" s="10" t="s">
        <v>329</v>
      </c>
      <c r="I36" s="10" t="s">
        <v>329</v>
      </c>
      <c r="J36" s="10" t="s">
        <v>329</v>
      </c>
      <c r="K36" s="10" t="s">
        <v>329</v>
      </c>
      <c r="L36" s="10" t="s">
        <v>329</v>
      </c>
      <c r="M36" s="10" t="s">
        <v>329</v>
      </c>
      <c r="N36" s="10" t="s">
        <v>329</v>
      </c>
      <c r="O36" s="10" t="s">
        <v>329</v>
      </c>
      <c r="P36" s="10" t="s">
        <v>329</v>
      </c>
      <c r="Q36" s="10"/>
      <c r="R36" s="13" t="s">
        <v>20</v>
      </c>
      <c r="S36" s="13" t="s">
        <v>21</v>
      </c>
      <c r="T36" s="10" t="s">
        <v>329</v>
      </c>
      <c r="U36" s="13"/>
      <c r="V36" s="13" t="s">
        <v>330</v>
      </c>
      <c r="W36" s="13" t="s">
        <v>22</v>
      </c>
      <c r="X36" s="13"/>
      <c r="Y36" s="13"/>
      <c r="Z36" s="13"/>
      <c r="AA36" s="10"/>
      <c r="AB36" s="13"/>
      <c r="AC36" s="10"/>
      <c r="AD36" s="10" t="s">
        <v>329</v>
      </c>
      <c r="AE36" s="10"/>
      <c r="AF3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331</v>
      </c>
      <c r="B1" s="4" t="s">
        <v>332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333</v>
      </c>
      <c r="H1" s="4" t="s">
        <v>334</v>
      </c>
      <c r="I1" s="4" t="s">
        <v>13</v>
      </c>
      <c r="J1" s="4" t="s">
        <v>17</v>
      </c>
      <c r="K1" s="4" t="s">
        <v>18</v>
      </c>
      <c r="L1" s="9" t="s">
        <v>335</v>
      </c>
      <c r="M1" s="4" t="s">
        <v>336</v>
      </c>
      <c r="N1" s="4" t="s">
        <v>337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338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4"/>
  <sheetViews>
    <sheetView tabSelected="1" topLeftCell="A10" workbookViewId="0">
      <selection activeCell="A42" sqref="A42:C4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339</v>
      </c>
    </row>
    <row r="2" ht="14.25" hidden="1" customHeight="1" spans="1:10">
      <c r="A2" s="6" t="s">
        <v>70</v>
      </c>
      <c r="B2" s="7" t="s">
        <v>79</v>
      </c>
      <c r="C2" s="7" t="s">
        <v>80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  <c r="J2" t="e">
        <f>VLOOKUP(A2,HOP!A:S,19,0)</f>
        <v>#N/A</v>
      </c>
    </row>
    <row r="3" ht="14.25" customHeight="1" spans="1:10">
      <c r="A3" s="6" t="s">
        <v>85</v>
      </c>
      <c r="B3" s="7" t="s">
        <v>91</v>
      </c>
      <c r="C3" s="7" t="s">
        <v>92</v>
      </c>
      <c r="D3" s="3">
        <v>3542</v>
      </c>
      <c r="E3" t="str">
        <f>VLOOKUP(A3,HOP!A:L,12,0)</f>
        <v>3542.00</v>
      </c>
      <c r="F3" t="str">
        <f>VLOOKUP(A3,HOP!A:C,3,0)</f>
        <v>2611743</v>
      </c>
      <c r="G3">
        <f t="shared" ref="G3:G35" si="0">D3-E3</f>
        <v>0</v>
      </c>
      <c r="H3" t="str">
        <f t="shared" ref="H3:H35" si="1">$H$1&amp;F3</f>
        <v>，2611743</v>
      </c>
      <c r="I3" t="str">
        <f>VLOOKUP(A3,HOP!A:U,21,0)</f>
        <v>直采</v>
      </c>
      <c r="J3" t="str">
        <f>VLOOKUP(A3,HOP!A:S,19,0)</f>
        <v>是</v>
      </c>
    </row>
    <row r="4" ht="14.25" customHeight="1" spans="1:10">
      <c r="A4" s="6" t="s">
        <v>97</v>
      </c>
      <c r="B4" s="7" t="s">
        <v>103</v>
      </c>
      <c r="C4" s="7" t="s">
        <v>91</v>
      </c>
      <c r="D4" s="3">
        <v>1740</v>
      </c>
      <c r="E4" t="str">
        <f>VLOOKUP(A4,HOP!A:L,12,0)</f>
        <v>1740.00</v>
      </c>
      <c r="F4" t="str">
        <f>VLOOKUP(A4,HOP!A:C,3,0)</f>
        <v>2614948</v>
      </c>
      <c r="G4">
        <f t="shared" si="0"/>
        <v>0</v>
      </c>
      <c r="H4" t="str">
        <f t="shared" si="1"/>
        <v>，2614948</v>
      </c>
      <c r="I4" t="str">
        <f>VLOOKUP(A4,HOP!A:U,21,0)</f>
        <v>直连</v>
      </c>
      <c r="J4" t="str">
        <f>VLOOKUP(A4,HOP!A:S,19,0)</f>
        <v>是</v>
      </c>
    </row>
    <row r="5" ht="14.25" hidden="1" customHeight="1" spans="1:10">
      <c r="A5" s="6" t="s">
        <v>108</v>
      </c>
      <c r="B5" s="7" t="s">
        <v>79</v>
      </c>
      <c r="C5" s="7" t="s">
        <v>80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</row>
    <row r="6" ht="14.25" customHeight="1" spans="1:10">
      <c r="A6" s="6" t="s">
        <v>115</v>
      </c>
      <c r="B6" s="7" t="s">
        <v>121</v>
      </c>
      <c r="C6" s="7" t="s">
        <v>122</v>
      </c>
      <c r="D6" s="3">
        <v>1083</v>
      </c>
      <c r="E6" t="str">
        <f>VLOOKUP(A6,HOP!A:L,12,0)</f>
        <v>1083.00</v>
      </c>
      <c r="F6" t="str">
        <f>VLOOKUP(A6,HOP!A:C,3,0)</f>
        <v>2633660</v>
      </c>
      <c r="G6">
        <f t="shared" si="0"/>
        <v>0</v>
      </c>
      <c r="H6" t="str">
        <f t="shared" si="1"/>
        <v>，2633660</v>
      </c>
      <c r="I6" t="str">
        <f>VLOOKUP(A6,HOP!A:U,21,0)</f>
        <v>直采</v>
      </c>
      <c r="J6" t="str">
        <f>VLOOKUP(A6,HOP!A:S,19,0)</f>
        <v>是</v>
      </c>
    </row>
    <row r="7" ht="14.25" customHeight="1" spans="1:10">
      <c r="A7" s="6" t="s">
        <v>127</v>
      </c>
      <c r="B7" s="7" t="s">
        <v>132</v>
      </c>
      <c r="C7" s="7" t="s">
        <v>91</v>
      </c>
      <c r="D7" s="3">
        <v>137</v>
      </c>
      <c r="E7" t="str">
        <f>VLOOKUP(A7,HOP!A:L,12,0)</f>
        <v>137.00</v>
      </c>
      <c r="F7" t="str">
        <f>VLOOKUP(A7,HOP!A:C,3,0)</f>
        <v>2635244</v>
      </c>
      <c r="G7">
        <f t="shared" si="0"/>
        <v>0</v>
      </c>
      <c r="H7" t="str">
        <f t="shared" si="1"/>
        <v>，2635244</v>
      </c>
      <c r="I7" t="str">
        <f>VLOOKUP(A7,HOP!A:U,21,0)</f>
        <v>直采</v>
      </c>
      <c r="J7" t="str">
        <f>VLOOKUP(A7,HOP!A:S,19,0)</f>
        <v>是</v>
      </c>
    </row>
    <row r="8" ht="14.25" customHeight="1" spans="1:10">
      <c r="A8" s="6" t="s">
        <v>137</v>
      </c>
      <c r="B8" s="7" t="s">
        <v>132</v>
      </c>
      <c r="C8" s="7" t="s">
        <v>91</v>
      </c>
      <c r="D8" s="3">
        <v>682</v>
      </c>
      <c r="E8" t="str">
        <f>VLOOKUP(A8,HOP!A:L,12,0)</f>
        <v>682.00</v>
      </c>
      <c r="F8" t="str">
        <f>VLOOKUP(A8,HOP!A:C,3,0)</f>
        <v>2635447</v>
      </c>
      <c r="G8">
        <f t="shared" si="0"/>
        <v>0</v>
      </c>
      <c r="H8" t="str">
        <f t="shared" si="1"/>
        <v>，2635447</v>
      </c>
      <c r="I8" t="str">
        <f>VLOOKUP(A8,HOP!A:U,21,0)</f>
        <v>直采</v>
      </c>
      <c r="J8" t="str">
        <f>VLOOKUP(A8,HOP!A:S,19,0)</f>
        <v>是</v>
      </c>
    </row>
    <row r="9" ht="14.25" customHeight="1" spans="1:10">
      <c r="A9" s="6" t="s">
        <v>146</v>
      </c>
      <c r="B9" s="7" t="s">
        <v>132</v>
      </c>
      <c r="C9" s="7" t="s">
        <v>91</v>
      </c>
      <c r="D9" s="3">
        <v>306</v>
      </c>
      <c r="E9" t="str">
        <f>VLOOKUP(A9,HOP!A:L,12,0)</f>
        <v>306.00</v>
      </c>
      <c r="F9" t="str">
        <f>VLOOKUP(A9,HOP!A:C,3,0)</f>
        <v>2635625</v>
      </c>
      <c r="G9">
        <f t="shared" si="0"/>
        <v>0</v>
      </c>
      <c r="H9" t="str">
        <f t="shared" si="1"/>
        <v>，2635625</v>
      </c>
      <c r="I9" t="str">
        <f>VLOOKUP(A9,HOP!A:U,21,0)</f>
        <v>直采</v>
      </c>
      <c r="J9" t="str">
        <f>VLOOKUP(A9,HOP!A:S,19,0)</f>
        <v>是</v>
      </c>
    </row>
    <row r="10" ht="14.25" customHeight="1" spans="1:10">
      <c r="A10" s="6" t="s">
        <v>154</v>
      </c>
      <c r="B10" s="7" t="s">
        <v>91</v>
      </c>
      <c r="C10" s="7" t="s">
        <v>122</v>
      </c>
      <c r="D10" s="3">
        <v>428</v>
      </c>
      <c r="E10" t="str">
        <f>VLOOKUP(A10,HOP!A:L,12,0)</f>
        <v>428.00</v>
      </c>
      <c r="F10" t="str">
        <f>VLOOKUP(A10,HOP!A:C,3,0)</f>
        <v>2636687</v>
      </c>
      <c r="G10">
        <f t="shared" si="0"/>
        <v>0</v>
      </c>
      <c r="H10" t="str">
        <f t="shared" si="1"/>
        <v>，2636687</v>
      </c>
      <c r="I10" t="str">
        <f>VLOOKUP(A10,HOP!A:U,21,0)</f>
        <v>直采</v>
      </c>
      <c r="J10" t="str">
        <f>VLOOKUP(A10,HOP!A:S,19,0)</f>
        <v>是</v>
      </c>
    </row>
    <row r="11" ht="14.25" customHeight="1" spans="1:10">
      <c r="A11" s="6" t="s">
        <v>163</v>
      </c>
      <c r="B11" s="7" t="s">
        <v>91</v>
      </c>
      <c r="C11" s="7" t="s">
        <v>122</v>
      </c>
      <c r="D11" s="3">
        <v>547</v>
      </c>
      <c r="E11" t="str">
        <f>VLOOKUP(A11,HOP!A:L,12,0)</f>
        <v>547.00</v>
      </c>
      <c r="F11" t="str">
        <f>VLOOKUP(A11,HOP!A:C,3,0)</f>
        <v>2636743</v>
      </c>
      <c r="G11">
        <f t="shared" si="0"/>
        <v>0</v>
      </c>
      <c r="H11" t="str">
        <f t="shared" si="1"/>
        <v>，2636743</v>
      </c>
      <c r="I11" t="str">
        <f>VLOOKUP(A11,HOP!A:U,21,0)</f>
        <v>直采</v>
      </c>
      <c r="J11" t="str">
        <f>VLOOKUP(A11,HOP!A:S,19,0)</f>
        <v>是</v>
      </c>
    </row>
    <row r="12" ht="14.25" customHeight="1" spans="1:10">
      <c r="A12" s="6" t="s">
        <v>172</v>
      </c>
      <c r="B12" s="7" t="s">
        <v>122</v>
      </c>
      <c r="C12" s="7" t="s">
        <v>92</v>
      </c>
      <c r="D12" s="3">
        <v>1228</v>
      </c>
      <c r="E12" t="str">
        <f>VLOOKUP(A12,HOP!A:L,12,0)</f>
        <v>1228.00</v>
      </c>
      <c r="F12" t="str">
        <f>VLOOKUP(A12,HOP!A:C,3,0)</f>
        <v>2636790</v>
      </c>
      <c r="G12">
        <f t="shared" si="0"/>
        <v>0</v>
      </c>
      <c r="H12" t="str">
        <f t="shared" si="1"/>
        <v>，2636790</v>
      </c>
      <c r="I12" t="str">
        <f>VLOOKUP(A12,HOP!A:U,21,0)</f>
        <v>直采</v>
      </c>
      <c r="J12" t="str">
        <f>VLOOKUP(A12,HOP!A:S,19,0)</f>
        <v>是</v>
      </c>
    </row>
    <row r="13" ht="14.25" customHeight="1" spans="1:10">
      <c r="A13" s="6" t="s">
        <v>181</v>
      </c>
      <c r="B13" s="7" t="s">
        <v>122</v>
      </c>
      <c r="C13" s="7" t="s">
        <v>92</v>
      </c>
      <c r="D13" s="3">
        <v>460</v>
      </c>
      <c r="E13" t="str">
        <f>VLOOKUP(A13,HOP!A:L,12,0)</f>
        <v>460.00</v>
      </c>
      <c r="F13" t="str">
        <f>VLOOKUP(A13,HOP!A:C,3,0)</f>
        <v>2637445</v>
      </c>
      <c r="G13">
        <f t="shared" si="0"/>
        <v>0</v>
      </c>
      <c r="H13" t="str">
        <f t="shared" si="1"/>
        <v>，2637445</v>
      </c>
      <c r="I13" t="str">
        <f>VLOOKUP(A13,HOP!A:U,21,0)</f>
        <v>直采</v>
      </c>
      <c r="J13" t="str">
        <f>VLOOKUP(A13,HOP!A:S,19,0)</f>
        <v>是</v>
      </c>
    </row>
    <row r="14" ht="14.25" customHeight="1" spans="1:10">
      <c r="A14" s="6" t="s">
        <v>190</v>
      </c>
      <c r="B14" s="7" t="s">
        <v>122</v>
      </c>
      <c r="C14" s="7" t="s">
        <v>92</v>
      </c>
      <c r="D14" s="3">
        <v>341</v>
      </c>
      <c r="E14" t="str">
        <f>VLOOKUP(A14,HOP!A:L,12,0)</f>
        <v>341.00</v>
      </c>
      <c r="F14" t="str">
        <f>VLOOKUP(A14,HOP!A:C,3,0)</f>
        <v>2637508</v>
      </c>
      <c r="G14">
        <f t="shared" si="0"/>
        <v>0</v>
      </c>
      <c r="H14" t="str">
        <f t="shared" si="1"/>
        <v>，2637508</v>
      </c>
      <c r="I14" t="str">
        <f>VLOOKUP(A14,HOP!A:U,21,0)</f>
        <v>直采</v>
      </c>
      <c r="J14" t="str">
        <f>VLOOKUP(A14,HOP!A:S,19,0)</f>
        <v>是</v>
      </c>
    </row>
    <row r="15" ht="14.25" customHeight="1" spans="1:10">
      <c r="A15" s="6" t="s">
        <v>195</v>
      </c>
      <c r="B15" s="7" t="s">
        <v>122</v>
      </c>
      <c r="C15" s="7" t="s">
        <v>92</v>
      </c>
      <c r="D15" s="3">
        <v>306</v>
      </c>
      <c r="E15" t="str">
        <f>VLOOKUP(A15,HOP!A:L,12,0)</f>
        <v>306.00</v>
      </c>
      <c r="F15" t="str">
        <f>VLOOKUP(A15,HOP!A:C,3,0)</f>
        <v>2638008</v>
      </c>
      <c r="G15">
        <f t="shared" si="0"/>
        <v>0</v>
      </c>
      <c r="H15" t="str">
        <f t="shared" si="1"/>
        <v>，2638008</v>
      </c>
      <c r="I15" t="str">
        <f>VLOOKUP(A15,HOP!A:U,21,0)</f>
        <v>直采</v>
      </c>
      <c r="J15" t="str">
        <f>VLOOKUP(A15,HOP!A:S,19,0)</f>
        <v>是</v>
      </c>
    </row>
    <row r="16" ht="14.25" customHeight="1" spans="1:10">
      <c r="A16" s="6" t="s">
        <v>197</v>
      </c>
      <c r="B16" s="7" t="s">
        <v>122</v>
      </c>
      <c r="C16" s="7" t="s">
        <v>92</v>
      </c>
      <c r="D16" s="3">
        <v>431</v>
      </c>
      <c r="E16" t="str">
        <f>VLOOKUP(A16,HOP!A:L,12,0)</f>
        <v>431.00</v>
      </c>
      <c r="F16" t="str">
        <f>VLOOKUP(A16,HOP!A:C,3,0)</f>
        <v>2638254</v>
      </c>
      <c r="G16">
        <f t="shared" si="0"/>
        <v>0</v>
      </c>
      <c r="H16" t="str">
        <f t="shared" si="1"/>
        <v>，2638254</v>
      </c>
      <c r="I16" t="str">
        <f>VLOOKUP(A16,HOP!A:U,21,0)</f>
        <v>直采</v>
      </c>
      <c r="J16" t="str">
        <f>VLOOKUP(A16,HOP!A:S,19,0)</f>
        <v>是</v>
      </c>
    </row>
    <row r="17" ht="14.25" customHeight="1" spans="1:10">
      <c r="A17" s="6" t="s">
        <v>206</v>
      </c>
      <c r="B17" s="7" t="s">
        <v>122</v>
      </c>
      <c r="C17" s="7" t="s">
        <v>92</v>
      </c>
      <c r="D17" s="3">
        <v>357</v>
      </c>
      <c r="E17" t="str">
        <f>VLOOKUP(A17,HOP!A:L,12,0)</f>
        <v>357.00</v>
      </c>
      <c r="F17" t="str">
        <f>VLOOKUP(A17,HOP!A:C,3,0)</f>
        <v>2638253</v>
      </c>
      <c r="G17">
        <f t="shared" si="0"/>
        <v>0</v>
      </c>
      <c r="H17" t="str">
        <f t="shared" si="1"/>
        <v>，2638253</v>
      </c>
      <c r="I17" t="str">
        <f>VLOOKUP(A17,HOP!A:U,21,0)</f>
        <v>直采</v>
      </c>
      <c r="J17" t="str">
        <f>VLOOKUP(A17,HOP!A:S,19,0)</f>
        <v>是</v>
      </c>
    </row>
    <row r="18" ht="14.25" customHeight="1" spans="1:10">
      <c r="A18" s="6" t="s">
        <v>213</v>
      </c>
      <c r="B18" s="7" t="s">
        <v>122</v>
      </c>
      <c r="C18" s="7" t="s">
        <v>92</v>
      </c>
      <c r="D18" s="3">
        <v>431</v>
      </c>
      <c r="E18" t="str">
        <f>VLOOKUP(A18,HOP!A:L,12,0)</f>
        <v>431.00</v>
      </c>
      <c r="F18" t="str">
        <f>VLOOKUP(A18,HOP!A:C,3,0)</f>
        <v>2638257</v>
      </c>
      <c r="G18">
        <f t="shared" si="0"/>
        <v>0</v>
      </c>
      <c r="H18" t="str">
        <f t="shared" si="1"/>
        <v>，2638257</v>
      </c>
      <c r="I18" t="str">
        <f>VLOOKUP(A18,HOP!A:U,21,0)</f>
        <v>直采</v>
      </c>
      <c r="J18" t="str">
        <f>VLOOKUP(A18,HOP!A:S,19,0)</f>
        <v>是</v>
      </c>
    </row>
    <row r="19" ht="14.25" customHeight="1" spans="1:10">
      <c r="A19" s="6" t="s">
        <v>216</v>
      </c>
      <c r="B19" s="7" t="s">
        <v>122</v>
      </c>
      <c r="C19" s="7" t="s">
        <v>92</v>
      </c>
      <c r="D19" s="3">
        <v>357</v>
      </c>
      <c r="E19" t="str">
        <f>VLOOKUP(A19,HOP!A:L,12,0)</f>
        <v>357.00</v>
      </c>
      <c r="F19" t="str">
        <f>VLOOKUP(A19,HOP!A:C,3,0)</f>
        <v>2638304</v>
      </c>
      <c r="G19">
        <f t="shared" si="0"/>
        <v>0</v>
      </c>
      <c r="H19" t="str">
        <f t="shared" si="1"/>
        <v>，2638304</v>
      </c>
      <c r="I19" t="str">
        <f>VLOOKUP(A19,HOP!A:U,21,0)</f>
        <v>直采</v>
      </c>
      <c r="J19" t="str">
        <f>VLOOKUP(A19,HOP!A:S,19,0)</f>
        <v>是</v>
      </c>
    </row>
    <row r="20" ht="14.25" customHeight="1" spans="1:10">
      <c r="A20" s="6" t="s">
        <v>219</v>
      </c>
      <c r="B20" s="7" t="s">
        <v>122</v>
      </c>
      <c r="C20" s="7" t="s">
        <v>92</v>
      </c>
      <c r="D20" s="3">
        <v>431</v>
      </c>
      <c r="E20" t="str">
        <f>VLOOKUP(A20,HOP!A:L,12,0)</f>
        <v>431.00</v>
      </c>
      <c r="F20" t="str">
        <f>VLOOKUP(A20,HOP!A:C,3,0)</f>
        <v>2638309</v>
      </c>
      <c r="G20">
        <f t="shared" si="0"/>
        <v>0</v>
      </c>
      <c r="H20" t="str">
        <f t="shared" si="1"/>
        <v>，2638309</v>
      </c>
      <c r="I20" t="str">
        <f>VLOOKUP(A20,HOP!A:U,21,0)</f>
        <v>直采</v>
      </c>
      <c r="J20" t="str">
        <f>VLOOKUP(A20,HOP!A:S,19,0)</f>
        <v>是</v>
      </c>
    </row>
    <row r="21" ht="14.25" customHeight="1" spans="1:10">
      <c r="A21" s="6" t="s">
        <v>221</v>
      </c>
      <c r="B21" s="7" t="s">
        <v>92</v>
      </c>
      <c r="C21" s="7" t="s">
        <v>79</v>
      </c>
      <c r="D21" s="3">
        <v>341</v>
      </c>
      <c r="E21" t="str">
        <f>VLOOKUP(A21,HOP!A:L,12,0)</f>
        <v>341.00</v>
      </c>
      <c r="F21" t="str">
        <f>VLOOKUP(A21,HOP!A:C,3,0)</f>
        <v>2638957</v>
      </c>
      <c r="G21">
        <f t="shared" si="0"/>
        <v>0</v>
      </c>
      <c r="H21" t="str">
        <f t="shared" si="1"/>
        <v>，2638957</v>
      </c>
      <c r="I21" t="str">
        <f>VLOOKUP(A21,HOP!A:U,21,0)</f>
        <v>直采</v>
      </c>
      <c r="J21" t="str">
        <f>VLOOKUP(A21,HOP!A:S,19,0)</f>
        <v>否</v>
      </c>
    </row>
    <row r="22" ht="14.25" customHeight="1" spans="1:10">
      <c r="A22" s="6" t="s">
        <v>223</v>
      </c>
      <c r="B22" s="7" t="s">
        <v>92</v>
      </c>
      <c r="C22" s="7" t="s">
        <v>79</v>
      </c>
      <c r="D22" s="3">
        <v>296</v>
      </c>
      <c r="E22" t="str">
        <f>VLOOKUP(A22,HOP!A:L,12,0)</f>
        <v>296.00</v>
      </c>
      <c r="F22" t="str">
        <f>VLOOKUP(A22,HOP!A:C,3,0)</f>
        <v>2639189</v>
      </c>
      <c r="G22">
        <f t="shared" si="0"/>
        <v>0</v>
      </c>
      <c r="H22" t="str">
        <f t="shared" si="1"/>
        <v>，2639189</v>
      </c>
      <c r="I22" t="str">
        <f>VLOOKUP(A22,HOP!A:U,21,0)</f>
        <v>直采</v>
      </c>
      <c r="J22" t="str">
        <f>VLOOKUP(A22,HOP!A:S,19,0)</f>
        <v>否</v>
      </c>
    </row>
    <row r="23" ht="14.25" customHeight="1" spans="1:10">
      <c r="A23" s="6" t="s">
        <v>227</v>
      </c>
      <c r="B23" s="7" t="s">
        <v>92</v>
      </c>
      <c r="C23" s="7" t="s">
        <v>79</v>
      </c>
      <c r="D23" s="3">
        <v>296</v>
      </c>
      <c r="E23" t="str">
        <f>VLOOKUP(A23,HOP!A:L,12,0)</f>
        <v>296.00</v>
      </c>
      <c r="F23" t="str">
        <f>VLOOKUP(A23,HOP!A:C,3,0)</f>
        <v>2634716</v>
      </c>
      <c r="G23">
        <f t="shared" si="0"/>
        <v>0</v>
      </c>
      <c r="H23" t="str">
        <f t="shared" si="1"/>
        <v>，2634716</v>
      </c>
      <c r="I23" t="str">
        <f>VLOOKUP(A23,HOP!A:U,21,0)</f>
        <v>直采</v>
      </c>
      <c r="J23" t="str">
        <f>VLOOKUP(A23,HOP!A:S,19,0)</f>
        <v>否</v>
      </c>
    </row>
    <row r="24" ht="14.25" customHeight="1" spans="1:10">
      <c r="A24" s="6" t="s">
        <v>232</v>
      </c>
      <c r="B24" s="7" t="s">
        <v>91</v>
      </c>
      <c r="C24" s="7" t="s">
        <v>80</v>
      </c>
      <c r="D24" s="3">
        <v>1372</v>
      </c>
      <c r="E24" t="str">
        <f>VLOOKUP(A24,HOP!A:L,12,0)</f>
        <v>1372.00</v>
      </c>
      <c r="F24" t="str">
        <f>VLOOKUP(A24,HOP!A:C,3,0)</f>
        <v>2636135</v>
      </c>
      <c r="G24">
        <f t="shared" si="0"/>
        <v>0</v>
      </c>
      <c r="H24" t="str">
        <f t="shared" si="1"/>
        <v>，2636135</v>
      </c>
      <c r="I24" t="str">
        <f>VLOOKUP(A24,HOP!A:U,21,0)</f>
        <v>直采</v>
      </c>
      <c r="J24" t="str">
        <f>VLOOKUP(A24,HOP!A:S,19,0)</f>
        <v>否</v>
      </c>
    </row>
    <row r="25" ht="14.25" customHeight="1" spans="1:10">
      <c r="A25" s="6" t="s">
        <v>237</v>
      </c>
      <c r="B25" s="7" t="s">
        <v>92</v>
      </c>
      <c r="C25" s="7" t="s">
        <v>80</v>
      </c>
      <c r="D25" s="3">
        <v>1278</v>
      </c>
      <c r="E25" t="str">
        <f>VLOOKUP(A25,HOP!A:L,12,0)</f>
        <v>1278.00</v>
      </c>
      <c r="F25" t="str">
        <f>VLOOKUP(A25,HOP!A:C,3,0)</f>
        <v>2639545</v>
      </c>
      <c r="G25">
        <f t="shared" si="0"/>
        <v>0</v>
      </c>
      <c r="H25" t="str">
        <f t="shared" si="1"/>
        <v>，2639545</v>
      </c>
      <c r="I25" t="str">
        <f>VLOOKUP(A25,HOP!A:U,21,0)</f>
        <v>直连</v>
      </c>
      <c r="J25" t="str">
        <f>VLOOKUP(A25,HOP!A:S,19,0)</f>
        <v>否</v>
      </c>
    </row>
    <row r="26" ht="14.25" customHeight="1" spans="1:10">
      <c r="A26" s="6" t="s">
        <v>246</v>
      </c>
      <c r="B26" s="7" t="s">
        <v>80</v>
      </c>
      <c r="C26" s="7" t="s">
        <v>251</v>
      </c>
      <c r="D26" s="3">
        <v>264</v>
      </c>
      <c r="E26" t="str">
        <f>VLOOKUP(A26,HOP!A:L,12,0)</f>
        <v>264.00</v>
      </c>
      <c r="F26" t="str">
        <f>VLOOKUP(A26,HOP!A:C,3,0)</f>
        <v>2641908</v>
      </c>
      <c r="G26">
        <f t="shared" si="0"/>
        <v>0</v>
      </c>
      <c r="H26" t="str">
        <f t="shared" si="1"/>
        <v>，2641908</v>
      </c>
      <c r="I26" t="str">
        <f>VLOOKUP(A26,HOP!A:U,21,0)</f>
        <v>直采</v>
      </c>
      <c r="J26" t="str">
        <f>VLOOKUP(A26,HOP!A:S,19,0)</f>
        <v>否</v>
      </c>
    </row>
    <row r="27" ht="14.25" customHeight="1" spans="1:10">
      <c r="A27" s="6" t="s">
        <v>253</v>
      </c>
      <c r="B27" s="7" t="s">
        <v>80</v>
      </c>
      <c r="C27" s="7" t="s">
        <v>258</v>
      </c>
      <c r="D27" s="3">
        <v>2150</v>
      </c>
      <c r="E27" t="str">
        <f>VLOOKUP(A27,HOP!A:L,12,0)</f>
        <v>2150.00</v>
      </c>
      <c r="F27" t="str">
        <f>VLOOKUP(A27,HOP!A:C,3,0)</f>
        <v>2641060</v>
      </c>
      <c r="G27">
        <f t="shared" si="0"/>
        <v>0</v>
      </c>
      <c r="H27" t="str">
        <f t="shared" si="1"/>
        <v>，2641060</v>
      </c>
      <c r="I27" t="str">
        <f>VLOOKUP(A27,HOP!A:U,21,0)</f>
        <v>直连</v>
      </c>
      <c r="J27" t="str">
        <f>VLOOKUP(A27,HOP!A:S,19,0)</f>
        <v>否</v>
      </c>
    </row>
    <row r="28" ht="14.25" customHeight="1" spans="1:10">
      <c r="A28" s="6" t="s">
        <v>263</v>
      </c>
      <c r="B28" s="7" t="s">
        <v>251</v>
      </c>
      <c r="C28" s="7" t="s">
        <v>268</v>
      </c>
      <c r="D28" s="3">
        <v>1002</v>
      </c>
      <c r="E28" t="str">
        <f>VLOOKUP(A28,HOP!A:L,12,0)</f>
        <v>1002.00</v>
      </c>
      <c r="F28" t="str">
        <f>VLOOKUP(A28,HOP!A:C,3,0)</f>
        <v>2642769</v>
      </c>
      <c r="G28">
        <f t="shared" si="0"/>
        <v>0</v>
      </c>
      <c r="H28" t="str">
        <f t="shared" si="1"/>
        <v>，2642769</v>
      </c>
      <c r="I28" t="str">
        <f>VLOOKUP(A28,HOP!A:U,21,0)</f>
        <v>直采</v>
      </c>
      <c r="J28" t="str">
        <f>VLOOKUP(A28,HOP!A:S,19,0)</f>
        <v>否</v>
      </c>
    </row>
    <row r="29" ht="14.25" hidden="1" customHeight="1" spans="1:10">
      <c r="A29" s="6" t="s">
        <v>273</v>
      </c>
      <c r="B29" s="7" t="s">
        <v>276</v>
      </c>
      <c r="C29" s="7" t="s">
        <v>277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</row>
    <row r="30" ht="14.25" customHeight="1" spans="1:10">
      <c r="A30" s="6" t="s">
        <v>280</v>
      </c>
      <c r="B30" s="7" t="s">
        <v>258</v>
      </c>
      <c r="C30" s="7" t="s">
        <v>276</v>
      </c>
      <c r="D30" s="3">
        <v>5812</v>
      </c>
      <c r="E30" t="str">
        <f>VLOOKUP(A30,HOP!A:L,12,0)</f>
        <v>5812.00</v>
      </c>
      <c r="F30" t="str">
        <f>VLOOKUP(A30,HOP!A:C,3,0)</f>
        <v>2633758</v>
      </c>
      <c r="G30">
        <f t="shared" si="0"/>
        <v>0</v>
      </c>
      <c r="H30" t="str">
        <f t="shared" si="1"/>
        <v>，2633758</v>
      </c>
      <c r="I30" t="str">
        <f>VLOOKUP(A30,HOP!A:U,21,0)</f>
        <v>直采</v>
      </c>
      <c r="J30" t="str">
        <f>VLOOKUP(A30,HOP!A:S,19,0)</f>
        <v>否</v>
      </c>
    </row>
    <row r="31" ht="14.25" hidden="1" customHeight="1" spans="1:10">
      <c r="A31" s="6" t="s">
        <v>289</v>
      </c>
      <c r="B31" s="7" t="s">
        <v>277</v>
      </c>
      <c r="C31" s="7" t="s">
        <v>292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</row>
    <row r="32" ht="14.25" customHeight="1" spans="1:10">
      <c r="A32" s="6" t="s">
        <v>295</v>
      </c>
      <c r="B32" s="7" t="s">
        <v>276</v>
      </c>
      <c r="C32" s="7" t="s">
        <v>277</v>
      </c>
      <c r="D32" s="3">
        <v>183</v>
      </c>
      <c r="E32" t="str">
        <f>VLOOKUP(A32,HOP!A:L,12,0)</f>
        <v>183.00</v>
      </c>
      <c r="F32" t="str">
        <f>VLOOKUP(A32,HOP!A:C,3,0)</f>
        <v>2645822</v>
      </c>
      <c r="G32">
        <f t="shared" si="0"/>
        <v>0</v>
      </c>
      <c r="H32" t="str">
        <f t="shared" si="1"/>
        <v>，2645822</v>
      </c>
      <c r="I32" t="str">
        <f>VLOOKUP(A32,HOP!A:U,21,0)</f>
        <v>直连</v>
      </c>
      <c r="J32" t="str">
        <f>VLOOKUP(A32,HOP!A:S,19,0)</f>
        <v>否</v>
      </c>
    </row>
    <row r="33" ht="14.25" customHeight="1" spans="1:10">
      <c r="A33" s="6" t="s">
        <v>304</v>
      </c>
      <c r="B33" s="7" t="s">
        <v>251</v>
      </c>
      <c r="C33" s="7" t="s">
        <v>277</v>
      </c>
      <c r="D33" s="3">
        <v>2324</v>
      </c>
      <c r="E33" t="str">
        <f>VLOOKUP(A33,HOP!A:L,12,0)</f>
        <v>2324.00</v>
      </c>
      <c r="F33" t="str">
        <f>VLOOKUP(A33,HOP!A:C,3,0)</f>
        <v>2623483</v>
      </c>
      <c r="G33">
        <f t="shared" si="0"/>
        <v>0</v>
      </c>
      <c r="H33" t="str">
        <f t="shared" si="1"/>
        <v>，2623483</v>
      </c>
      <c r="I33" t="str">
        <f>VLOOKUP(A33,HOP!A:U,21,0)</f>
        <v>直采</v>
      </c>
      <c r="J33" t="str">
        <f>VLOOKUP(A33,HOP!A:S,19,0)</f>
        <v>否</v>
      </c>
    </row>
    <row r="34" ht="14.25" customHeight="1" spans="1:10">
      <c r="A34" s="6" t="s">
        <v>314</v>
      </c>
      <c r="B34" s="7" t="s">
        <v>268</v>
      </c>
      <c r="C34" s="7" t="s">
        <v>277</v>
      </c>
      <c r="D34" s="3">
        <v>1354</v>
      </c>
      <c r="E34" t="str">
        <f>VLOOKUP(A34,HOP!A:L,12,0)</f>
        <v>1354.00</v>
      </c>
      <c r="F34" t="str">
        <f>VLOOKUP(A34,HOP!A:C,3,0)</f>
        <v>2637951</v>
      </c>
      <c r="G34">
        <f t="shared" si="0"/>
        <v>0</v>
      </c>
      <c r="H34" t="str">
        <f t="shared" si="1"/>
        <v>，2637951</v>
      </c>
      <c r="I34" t="str">
        <f>VLOOKUP(A34,HOP!A:U,21,0)</f>
        <v>直采</v>
      </c>
      <c r="J34" t="str">
        <f>VLOOKUP(A34,HOP!A:S,19,0)</f>
        <v>否</v>
      </c>
    </row>
    <row r="35" ht="14.25" customHeight="1" spans="1:10">
      <c r="A35" s="6" t="s">
        <v>320</v>
      </c>
      <c r="B35" s="7" t="s">
        <v>276</v>
      </c>
      <c r="C35" s="7" t="s">
        <v>277</v>
      </c>
      <c r="D35" s="3">
        <v>635</v>
      </c>
      <c r="E35" t="str">
        <f>VLOOKUP(A35,HOP!A:L,12,0)</f>
        <v>635.00</v>
      </c>
      <c r="F35" t="str">
        <f>VLOOKUP(A35,HOP!A:C,3,0)</f>
        <v>2644869</v>
      </c>
      <c r="G35">
        <f t="shared" si="0"/>
        <v>0</v>
      </c>
      <c r="H35" t="str">
        <f t="shared" si="1"/>
        <v>，2644869</v>
      </c>
      <c r="I35" t="str">
        <f>VLOOKUP(A35,HOP!A:U,21,0)</f>
        <v>直采</v>
      </c>
      <c r="J35" t="str">
        <f>VLOOKUP(A35,HOP!A:S,19,0)</f>
        <v>否</v>
      </c>
    </row>
    <row r="37" spans="4:4">
      <c r="D37" s="3">
        <f>SUM(D2:D36)</f>
        <v>30114</v>
      </c>
    </row>
    <row r="38" ht="14.25" spans="4:4">
      <c r="D38" s="8" t="s">
        <v>23</v>
      </c>
    </row>
    <row r="42" spans="1:3">
      <c r="A42" t="s">
        <v>340</v>
      </c>
      <c r="C42">
        <v>24763</v>
      </c>
    </row>
    <row r="43" spans="1:3">
      <c r="A43" t="s">
        <v>341</v>
      </c>
      <c r="C43">
        <v>5351</v>
      </c>
    </row>
    <row r="44" spans="1:3">
      <c r="A44" s="5" t="s">
        <v>342</v>
      </c>
      <c r="C44">
        <f>SUBTOTAL(9,C42:C43)</f>
        <v>30114</v>
      </c>
    </row>
  </sheetData>
  <autoFilter ref="A1:J35">
    <filterColumn colId="3">
      <filters>
        <filter val="1,002.00"/>
        <filter val="1,083.00"/>
        <filter val="1,228.00"/>
        <filter val="1,278.00"/>
        <filter val="1,354.00"/>
        <filter val="1,372.00"/>
        <filter val="1,740.00"/>
        <filter val="5,812.00"/>
        <filter val="3,542.00"/>
        <filter val="137.00"/>
        <filter val="183.00"/>
        <filter val="264.00"/>
        <filter val="296.00"/>
        <filter val="306.00"/>
        <filter val="341.00"/>
        <filter val="357.00"/>
        <filter val="428.00"/>
        <filter val="431.00"/>
        <filter val="460.00"/>
        <filter val="547.00"/>
        <filter val="635.00"/>
        <filter val="682.00"/>
        <filter val="2,150.00"/>
        <filter val="2,324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A$1:A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343</v>
      </c>
      <c r="B1" s="2" t="s">
        <v>344</v>
      </c>
      <c r="C1" s="2" t="s">
        <v>345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346</v>
      </c>
      <c r="I1" s="2" t="s">
        <v>347</v>
      </c>
      <c r="J1" s="2" t="s">
        <v>348</v>
      </c>
      <c r="K1" s="2" t="s">
        <v>349</v>
      </c>
      <c r="L1" s="2" t="s">
        <v>350</v>
      </c>
      <c r="M1" s="2" t="s">
        <v>351</v>
      </c>
      <c r="N1" s="2" t="s">
        <v>352</v>
      </c>
      <c r="O1" s="2" t="s">
        <v>353</v>
      </c>
      <c r="P1" s="2" t="s">
        <v>354</v>
      </c>
      <c r="Q1" s="2" t="s">
        <v>355</v>
      </c>
      <c r="R1" s="2" t="s">
        <v>356</v>
      </c>
      <c r="S1" s="2" t="s">
        <v>357</v>
      </c>
      <c r="T1" s="2" t="s">
        <v>358</v>
      </c>
      <c r="U1" s="2" t="s">
        <v>359</v>
      </c>
    </row>
    <row r="2" s="1" customFormat="1" spans="1:21">
      <c r="A2" s="1" t="s">
        <v>85</v>
      </c>
      <c r="B2" s="1" t="s">
        <v>90</v>
      </c>
      <c r="C2" s="1" t="s">
        <v>86</v>
      </c>
      <c r="D2" s="1" t="s">
        <v>360</v>
      </c>
      <c r="E2" s="1" t="s">
        <v>361</v>
      </c>
      <c r="F2" s="1" t="s">
        <v>91</v>
      </c>
      <c r="G2" s="1" t="s">
        <v>92</v>
      </c>
      <c r="H2" s="1" t="s">
        <v>362</v>
      </c>
      <c r="I2" s="1" t="s">
        <v>363</v>
      </c>
      <c r="J2" s="1" t="s">
        <v>364</v>
      </c>
      <c r="K2" s="1" t="s">
        <v>363</v>
      </c>
      <c r="L2" s="1" t="s">
        <v>363</v>
      </c>
      <c r="M2" s="1" t="s">
        <v>365</v>
      </c>
      <c r="N2" s="1" t="s">
        <v>365</v>
      </c>
      <c r="O2" s="1" t="s">
        <v>366</v>
      </c>
      <c r="P2" s="1" t="s">
        <v>367</v>
      </c>
      <c r="Q2" s="1" t="s">
        <v>368</v>
      </c>
      <c r="R2" s="1" t="s">
        <v>369</v>
      </c>
      <c r="S2" s="1" t="s">
        <v>370</v>
      </c>
      <c r="T2" s="1" t="s">
        <v>371</v>
      </c>
      <c r="U2" s="1" t="s">
        <v>372</v>
      </c>
    </row>
    <row r="3" s="1" customFormat="1" spans="1:21">
      <c r="A3" s="1" t="s">
        <v>97</v>
      </c>
      <c r="B3" s="1" t="s">
        <v>102</v>
      </c>
      <c r="C3" s="1" t="s">
        <v>98</v>
      </c>
      <c r="D3" s="1" t="s">
        <v>100</v>
      </c>
      <c r="E3" s="1" t="s">
        <v>373</v>
      </c>
      <c r="F3" s="1" t="s">
        <v>103</v>
      </c>
      <c r="G3" s="1" t="s">
        <v>91</v>
      </c>
      <c r="H3" s="1" t="s">
        <v>362</v>
      </c>
      <c r="I3" s="1" t="s">
        <v>374</v>
      </c>
      <c r="J3" s="1" t="s">
        <v>364</v>
      </c>
      <c r="K3" s="1" t="s">
        <v>374</v>
      </c>
      <c r="L3" s="1" t="s">
        <v>374</v>
      </c>
      <c r="M3" s="1" t="s">
        <v>365</v>
      </c>
      <c r="N3" s="1" t="s">
        <v>365</v>
      </c>
      <c r="O3" s="1" t="s">
        <v>366</v>
      </c>
      <c r="P3" s="1" t="s">
        <v>367</v>
      </c>
      <c r="Q3" s="1" t="s">
        <v>368</v>
      </c>
      <c r="R3" s="1" t="s">
        <v>375</v>
      </c>
      <c r="S3" s="1" t="s">
        <v>370</v>
      </c>
      <c r="T3" s="1" t="s">
        <v>371</v>
      </c>
      <c r="U3" s="1" t="s">
        <v>376</v>
      </c>
    </row>
    <row r="4" s="1" customFormat="1" spans="1:21">
      <c r="A4" s="1" t="s">
        <v>304</v>
      </c>
      <c r="B4" s="1" t="s">
        <v>309</v>
      </c>
      <c r="C4" s="1" t="s">
        <v>305</v>
      </c>
      <c r="D4" s="1" t="s">
        <v>377</v>
      </c>
      <c r="E4" s="1" t="s">
        <v>378</v>
      </c>
      <c r="F4" s="1" t="s">
        <v>251</v>
      </c>
      <c r="G4" s="1" t="s">
        <v>277</v>
      </c>
      <c r="H4" s="1" t="s">
        <v>362</v>
      </c>
      <c r="I4" s="1" t="s">
        <v>379</v>
      </c>
      <c r="J4" s="1" t="s">
        <v>364</v>
      </c>
      <c r="K4" s="1" t="s">
        <v>379</v>
      </c>
      <c r="L4" s="1" t="s">
        <v>379</v>
      </c>
      <c r="M4" s="1" t="s">
        <v>365</v>
      </c>
      <c r="N4" s="1" t="s">
        <v>365</v>
      </c>
      <c r="O4" s="1" t="s">
        <v>366</v>
      </c>
      <c r="P4" s="1" t="s">
        <v>367</v>
      </c>
      <c r="Q4" s="1" t="s">
        <v>368</v>
      </c>
      <c r="R4" s="1" t="s">
        <v>380</v>
      </c>
      <c r="S4" s="1" t="s">
        <v>73</v>
      </c>
      <c r="T4" s="1" t="s">
        <v>371</v>
      </c>
      <c r="U4" s="1" t="s">
        <v>372</v>
      </c>
    </row>
    <row r="5" s="1" customFormat="1" spans="1:21">
      <c r="A5" s="1" t="s">
        <v>115</v>
      </c>
      <c r="B5" s="1" t="s">
        <v>120</v>
      </c>
      <c r="C5" s="1" t="s">
        <v>116</v>
      </c>
      <c r="D5" s="1" t="s">
        <v>381</v>
      </c>
      <c r="E5" s="1" t="s">
        <v>382</v>
      </c>
      <c r="F5" s="1" t="s">
        <v>121</v>
      </c>
      <c r="G5" s="1" t="s">
        <v>122</v>
      </c>
      <c r="H5" s="1" t="s">
        <v>362</v>
      </c>
      <c r="I5" s="1" t="s">
        <v>383</v>
      </c>
      <c r="J5" s="1" t="s">
        <v>364</v>
      </c>
      <c r="K5" s="1" t="s">
        <v>383</v>
      </c>
      <c r="L5" s="1" t="s">
        <v>383</v>
      </c>
      <c r="M5" s="1" t="s">
        <v>365</v>
      </c>
      <c r="N5" s="1" t="s">
        <v>365</v>
      </c>
      <c r="O5" s="1" t="s">
        <v>366</v>
      </c>
      <c r="P5" s="1" t="s">
        <v>367</v>
      </c>
      <c r="Q5" s="1" t="s">
        <v>368</v>
      </c>
      <c r="R5" s="1" t="s">
        <v>384</v>
      </c>
      <c r="S5" s="1" t="s">
        <v>370</v>
      </c>
      <c r="T5" s="1" t="s">
        <v>371</v>
      </c>
      <c r="U5" s="1" t="s">
        <v>372</v>
      </c>
    </row>
    <row r="6" s="1" customFormat="1" spans="1:21">
      <c r="A6" s="1" t="s">
        <v>280</v>
      </c>
      <c r="B6" s="1" t="s">
        <v>120</v>
      </c>
      <c r="C6" s="1" t="s">
        <v>281</v>
      </c>
      <c r="D6" s="1" t="s">
        <v>385</v>
      </c>
      <c r="E6" s="1" t="s">
        <v>386</v>
      </c>
      <c r="F6" s="1" t="s">
        <v>258</v>
      </c>
      <c r="G6" s="1" t="s">
        <v>276</v>
      </c>
      <c r="H6" s="1" t="s">
        <v>362</v>
      </c>
      <c r="I6" s="1" t="s">
        <v>387</v>
      </c>
      <c r="J6" s="1" t="s">
        <v>364</v>
      </c>
      <c r="K6" s="1" t="s">
        <v>387</v>
      </c>
      <c r="L6" s="1" t="s">
        <v>387</v>
      </c>
      <c r="M6" s="1" t="s">
        <v>365</v>
      </c>
      <c r="N6" s="1" t="s">
        <v>365</v>
      </c>
      <c r="O6" s="1" t="s">
        <v>366</v>
      </c>
      <c r="P6" s="1" t="s">
        <v>367</v>
      </c>
      <c r="Q6" s="1" t="s">
        <v>368</v>
      </c>
      <c r="R6" s="1" t="s">
        <v>388</v>
      </c>
      <c r="S6" s="1" t="s">
        <v>73</v>
      </c>
      <c r="T6" s="1" t="s">
        <v>371</v>
      </c>
      <c r="U6" s="1" t="s">
        <v>372</v>
      </c>
    </row>
    <row r="7" s="1" customFormat="1" spans="1:21">
      <c r="A7" s="1" t="s">
        <v>227</v>
      </c>
      <c r="B7" s="1" t="s">
        <v>121</v>
      </c>
      <c r="C7" s="1" t="s">
        <v>228</v>
      </c>
      <c r="D7" s="1" t="s">
        <v>389</v>
      </c>
      <c r="E7" s="1" t="s">
        <v>390</v>
      </c>
      <c r="F7" s="1" t="s">
        <v>92</v>
      </c>
      <c r="G7" s="1" t="s">
        <v>79</v>
      </c>
      <c r="H7" s="1" t="s">
        <v>362</v>
      </c>
      <c r="I7" s="1" t="s">
        <v>391</v>
      </c>
      <c r="J7" s="1" t="s">
        <v>364</v>
      </c>
      <c r="K7" s="1" t="s">
        <v>391</v>
      </c>
      <c r="L7" s="1" t="s">
        <v>391</v>
      </c>
      <c r="M7" s="1" t="s">
        <v>365</v>
      </c>
      <c r="N7" s="1" t="s">
        <v>365</v>
      </c>
      <c r="O7" s="1" t="s">
        <v>366</v>
      </c>
      <c r="P7" s="1" t="s">
        <v>367</v>
      </c>
      <c r="Q7" s="1" t="s">
        <v>368</v>
      </c>
      <c r="R7" s="1" t="s">
        <v>392</v>
      </c>
      <c r="S7" s="1" t="s">
        <v>73</v>
      </c>
      <c r="T7" s="1" t="s">
        <v>371</v>
      </c>
      <c r="U7" s="1" t="s">
        <v>372</v>
      </c>
    </row>
    <row r="8" s="1" customFormat="1" spans="1:21">
      <c r="A8" s="1" t="s">
        <v>127</v>
      </c>
      <c r="B8" s="1" t="s">
        <v>132</v>
      </c>
      <c r="C8" s="1" t="s">
        <v>128</v>
      </c>
      <c r="D8" s="1" t="s">
        <v>393</v>
      </c>
      <c r="E8" s="1" t="s">
        <v>394</v>
      </c>
      <c r="F8" s="1" t="s">
        <v>132</v>
      </c>
      <c r="G8" s="1" t="s">
        <v>91</v>
      </c>
      <c r="H8" s="1" t="s">
        <v>362</v>
      </c>
      <c r="I8" s="1" t="s">
        <v>395</v>
      </c>
      <c r="J8" s="1" t="s">
        <v>364</v>
      </c>
      <c r="K8" s="1" t="s">
        <v>395</v>
      </c>
      <c r="L8" s="1" t="s">
        <v>395</v>
      </c>
      <c r="M8" s="1" t="s">
        <v>365</v>
      </c>
      <c r="N8" s="1" t="s">
        <v>365</v>
      </c>
      <c r="O8" s="1" t="s">
        <v>366</v>
      </c>
      <c r="P8" s="1" t="s">
        <v>367</v>
      </c>
      <c r="Q8" s="1" t="s">
        <v>368</v>
      </c>
      <c r="R8" s="1" t="s">
        <v>396</v>
      </c>
      <c r="S8" s="1" t="s">
        <v>370</v>
      </c>
      <c r="T8" s="1" t="s">
        <v>371</v>
      </c>
      <c r="U8" s="1" t="s">
        <v>372</v>
      </c>
    </row>
    <row r="9" s="1" customFormat="1" spans="1:21">
      <c r="A9" s="1" t="s">
        <v>137</v>
      </c>
      <c r="B9" s="1" t="s">
        <v>132</v>
      </c>
      <c r="C9" s="1" t="s">
        <v>138</v>
      </c>
      <c r="D9" s="1" t="s">
        <v>140</v>
      </c>
      <c r="E9" s="1" t="s">
        <v>397</v>
      </c>
      <c r="F9" s="1" t="s">
        <v>132</v>
      </c>
      <c r="G9" s="1" t="s">
        <v>91</v>
      </c>
      <c r="H9" s="1" t="s">
        <v>362</v>
      </c>
      <c r="I9" s="1" t="s">
        <v>398</v>
      </c>
      <c r="J9" s="1" t="s">
        <v>364</v>
      </c>
      <c r="K9" s="1" t="s">
        <v>398</v>
      </c>
      <c r="L9" s="1" t="s">
        <v>398</v>
      </c>
      <c r="M9" s="1" t="s">
        <v>365</v>
      </c>
      <c r="N9" s="1" t="s">
        <v>365</v>
      </c>
      <c r="O9" s="1" t="s">
        <v>366</v>
      </c>
      <c r="P9" s="1" t="s">
        <v>367</v>
      </c>
      <c r="Q9" s="1" t="s">
        <v>368</v>
      </c>
      <c r="R9" s="1" t="s">
        <v>399</v>
      </c>
      <c r="S9" s="1" t="s">
        <v>370</v>
      </c>
      <c r="T9" s="1" t="s">
        <v>371</v>
      </c>
      <c r="U9" s="1" t="s">
        <v>372</v>
      </c>
    </row>
    <row r="10" s="1" customFormat="1" spans="1:21">
      <c r="A10" s="1" t="s">
        <v>146</v>
      </c>
      <c r="B10" s="1" t="s">
        <v>132</v>
      </c>
      <c r="C10" s="1" t="s">
        <v>147</v>
      </c>
      <c r="D10" s="1" t="s">
        <v>389</v>
      </c>
      <c r="E10" s="1" t="s">
        <v>400</v>
      </c>
      <c r="F10" s="1" t="s">
        <v>132</v>
      </c>
      <c r="G10" s="1" t="s">
        <v>91</v>
      </c>
      <c r="H10" s="1" t="s">
        <v>362</v>
      </c>
      <c r="I10" s="1" t="s">
        <v>401</v>
      </c>
      <c r="J10" s="1" t="s">
        <v>364</v>
      </c>
      <c r="K10" s="1" t="s">
        <v>401</v>
      </c>
      <c r="L10" s="1" t="s">
        <v>401</v>
      </c>
      <c r="M10" s="1" t="s">
        <v>365</v>
      </c>
      <c r="N10" s="1" t="s">
        <v>365</v>
      </c>
      <c r="O10" s="1" t="s">
        <v>366</v>
      </c>
      <c r="P10" s="1" t="s">
        <v>367</v>
      </c>
      <c r="Q10" s="1" t="s">
        <v>368</v>
      </c>
      <c r="R10" s="1" t="s">
        <v>402</v>
      </c>
      <c r="S10" s="1" t="s">
        <v>370</v>
      </c>
      <c r="T10" s="1" t="s">
        <v>371</v>
      </c>
      <c r="U10" s="1" t="s">
        <v>372</v>
      </c>
    </row>
    <row r="11" s="1" customFormat="1" spans="1:21">
      <c r="A11" s="1" t="s">
        <v>232</v>
      </c>
      <c r="B11" s="1" t="s">
        <v>132</v>
      </c>
      <c r="C11" s="1" t="s">
        <v>233</v>
      </c>
      <c r="D11" s="1" t="s">
        <v>403</v>
      </c>
      <c r="E11" s="1" t="s">
        <v>404</v>
      </c>
      <c r="F11" s="1" t="s">
        <v>91</v>
      </c>
      <c r="G11" s="1" t="s">
        <v>80</v>
      </c>
      <c r="H11" s="1" t="s">
        <v>362</v>
      </c>
      <c r="I11" s="1" t="s">
        <v>405</v>
      </c>
      <c r="J11" s="1" t="s">
        <v>364</v>
      </c>
      <c r="K11" s="1" t="s">
        <v>405</v>
      </c>
      <c r="L11" s="1" t="s">
        <v>405</v>
      </c>
      <c r="M11" s="1" t="s">
        <v>365</v>
      </c>
      <c r="N11" s="1" t="s">
        <v>365</v>
      </c>
      <c r="O11" s="1" t="s">
        <v>366</v>
      </c>
      <c r="P11" s="1" t="s">
        <v>367</v>
      </c>
      <c r="Q11" s="1" t="s">
        <v>368</v>
      </c>
      <c r="R11" s="1" t="s">
        <v>406</v>
      </c>
      <c r="S11" s="1" t="s">
        <v>73</v>
      </c>
      <c r="T11" s="1" t="s">
        <v>371</v>
      </c>
      <c r="U11" s="1" t="s">
        <v>372</v>
      </c>
    </row>
    <row r="12" s="1" customFormat="1" spans="1:21">
      <c r="A12" s="1" t="s">
        <v>154</v>
      </c>
      <c r="B12" s="1" t="s">
        <v>91</v>
      </c>
      <c r="C12" s="1" t="s">
        <v>155</v>
      </c>
      <c r="D12" s="1" t="s">
        <v>407</v>
      </c>
      <c r="E12" s="1" t="s">
        <v>408</v>
      </c>
      <c r="F12" s="1" t="s">
        <v>91</v>
      </c>
      <c r="G12" s="1" t="s">
        <v>122</v>
      </c>
      <c r="H12" s="1" t="s">
        <v>362</v>
      </c>
      <c r="I12" s="1" t="s">
        <v>409</v>
      </c>
      <c r="J12" s="1" t="s">
        <v>364</v>
      </c>
      <c r="K12" s="1" t="s">
        <v>409</v>
      </c>
      <c r="L12" s="1" t="s">
        <v>409</v>
      </c>
      <c r="M12" s="1" t="s">
        <v>365</v>
      </c>
      <c r="N12" s="1" t="s">
        <v>365</v>
      </c>
      <c r="O12" s="1" t="s">
        <v>366</v>
      </c>
      <c r="P12" s="1" t="s">
        <v>367</v>
      </c>
      <c r="Q12" s="1" t="s">
        <v>368</v>
      </c>
      <c r="R12" s="1" t="s">
        <v>410</v>
      </c>
      <c r="S12" s="1" t="s">
        <v>370</v>
      </c>
      <c r="T12" s="1" t="s">
        <v>371</v>
      </c>
      <c r="U12" s="1" t="s">
        <v>372</v>
      </c>
    </row>
    <row r="13" s="1" customFormat="1" spans="1:21">
      <c r="A13" s="1" t="s">
        <v>163</v>
      </c>
      <c r="B13" s="1" t="s">
        <v>91</v>
      </c>
      <c r="C13" s="1" t="s">
        <v>164</v>
      </c>
      <c r="D13" s="1" t="s">
        <v>411</v>
      </c>
      <c r="E13" s="1" t="s">
        <v>412</v>
      </c>
      <c r="F13" s="1" t="s">
        <v>91</v>
      </c>
      <c r="G13" s="1" t="s">
        <v>122</v>
      </c>
      <c r="H13" s="1" t="s">
        <v>362</v>
      </c>
      <c r="I13" s="1" t="s">
        <v>413</v>
      </c>
      <c r="J13" s="1" t="s">
        <v>364</v>
      </c>
      <c r="K13" s="1" t="s">
        <v>413</v>
      </c>
      <c r="L13" s="1" t="s">
        <v>413</v>
      </c>
      <c r="M13" s="1" t="s">
        <v>365</v>
      </c>
      <c r="N13" s="1" t="s">
        <v>365</v>
      </c>
      <c r="O13" s="1" t="s">
        <v>366</v>
      </c>
      <c r="P13" s="1" t="s">
        <v>367</v>
      </c>
      <c r="Q13" s="1" t="s">
        <v>368</v>
      </c>
      <c r="R13" s="1" t="s">
        <v>414</v>
      </c>
      <c r="S13" s="1" t="s">
        <v>370</v>
      </c>
      <c r="T13" s="1" t="s">
        <v>371</v>
      </c>
      <c r="U13" s="1" t="s">
        <v>372</v>
      </c>
    </row>
    <row r="14" s="1" customFormat="1" spans="1:21">
      <c r="A14" s="1" t="s">
        <v>172</v>
      </c>
      <c r="B14" s="1" t="s">
        <v>91</v>
      </c>
      <c r="C14" s="1" t="s">
        <v>173</v>
      </c>
      <c r="D14" s="1" t="s">
        <v>415</v>
      </c>
      <c r="E14" s="1" t="s">
        <v>416</v>
      </c>
      <c r="F14" s="1" t="s">
        <v>122</v>
      </c>
      <c r="G14" s="1" t="s">
        <v>92</v>
      </c>
      <c r="H14" s="1" t="s">
        <v>362</v>
      </c>
      <c r="I14" s="1" t="s">
        <v>417</v>
      </c>
      <c r="J14" s="1" t="s">
        <v>364</v>
      </c>
      <c r="K14" s="1" t="s">
        <v>417</v>
      </c>
      <c r="L14" s="1" t="s">
        <v>417</v>
      </c>
      <c r="M14" s="1" t="s">
        <v>365</v>
      </c>
      <c r="N14" s="1" t="s">
        <v>365</v>
      </c>
      <c r="O14" s="1" t="s">
        <v>366</v>
      </c>
      <c r="P14" s="1" t="s">
        <v>367</v>
      </c>
      <c r="Q14" s="1" t="s">
        <v>368</v>
      </c>
      <c r="R14" s="1" t="s">
        <v>418</v>
      </c>
      <c r="S14" s="1" t="s">
        <v>370</v>
      </c>
      <c r="T14" s="1" t="s">
        <v>371</v>
      </c>
      <c r="U14" s="1" t="s">
        <v>372</v>
      </c>
    </row>
    <row r="15" s="1" customFormat="1" spans="1:21">
      <c r="A15" s="1" t="s">
        <v>181</v>
      </c>
      <c r="B15" s="1" t="s">
        <v>91</v>
      </c>
      <c r="C15" s="1" t="s">
        <v>182</v>
      </c>
      <c r="D15" s="1" t="s">
        <v>419</v>
      </c>
      <c r="E15" s="1" t="s">
        <v>420</v>
      </c>
      <c r="F15" s="1" t="s">
        <v>122</v>
      </c>
      <c r="G15" s="1" t="s">
        <v>92</v>
      </c>
      <c r="H15" s="1" t="s">
        <v>362</v>
      </c>
      <c r="I15" s="1" t="s">
        <v>421</v>
      </c>
      <c r="J15" s="1" t="s">
        <v>364</v>
      </c>
      <c r="K15" s="1" t="s">
        <v>421</v>
      </c>
      <c r="L15" s="1" t="s">
        <v>421</v>
      </c>
      <c r="M15" s="1" t="s">
        <v>365</v>
      </c>
      <c r="N15" s="1" t="s">
        <v>365</v>
      </c>
      <c r="O15" s="1" t="s">
        <v>366</v>
      </c>
      <c r="P15" s="1" t="s">
        <v>367</v>
      </c>
      <c r="Q15" s="1" t="s">
        <v>368</v>
      </c>
      <c r="R15" s="1" t="s">
        <v>422</v>
      </c>
      <c r="S15" s="1" t="s">
        <v>370</v>
      </c>
      <c r="T15" s="1" t="s">
        <v>371</v>
      </c>
      <c r="U15" s="1" t="s">
        <v>372</v>
      </c>
    </row>
    <row r="16" s="1" customFormat="1" spans="1:21">
      <c r="A16" s="1" t="s">
        <v>190</v>
      </c>
      <c r="B16" s="1" t="s">
        <v>91</v>
      </c>
      <c r="C16" s="1" t="s">
        <v>191</v>
      </c>
      <c r="D16" s="1" t="s">
        <v>140</v>
      </c>
      <c r="E16" s="1" t="s">
        <v>423</v>
      </c>
      <c r="F16" s="1" t="s">
        <v>122</v>
      </c>
      <c r="G16" s="1" t="s">
        <v>92</v>
      </c>
      <c r="H16" s="1" t="s">
        <v>362</v>
      </c>
      <c r="I16" s="1" t="s">
        <v>424</v>
      </c>
      <c r="J16" s="1" t="s">
        <v>364</v>
      </c>
      <c r="K16" s="1" t="s">
        <v>424</v>
      </c>
      <c r="L16" s="1" t="s">
        <v>424</v>
      </c>
      <c r="M16" s="1" t="s">
        <v>365</v>
      </c>
      <c r="N16" s="1" t="s">
        <v>365</v>
      </c>
      <c r="O16" s="1" t="s">
        <v>366</v>
      </c>
      <c r="P16" s="1" t="s">
        <v>367</v>
      </c>
      <c r="Q16" s="1" t="s">
        <v>368</v>
      </c>
      <c r="R16" s="1" t="s">
        <v>425</v>
      </c>
      <c r="S16" s="1" t="s">
        <v>370</v>
      </c>
      <c r="T16" s="1" t="s">
        <v>371</v>
      </c>
      <c r="U16" s="1" t="s">
        <v>372</v>
      </c>
    </row>
    <row r="17" s="1" customFormat="1" spans="1:21">
      <c r="A17" s="1" t="s">
        <v>314</v>
      </c>
      <c r="B17" s="1" t="s">
        <v>122</v>
      </c>
      <c r="C17" s="1" t="s">
        <v>315</v>
      </c>
      <c r="D17" s="1" t="s">
        <v>377</v>
      </c>
      <c r="E17" s="1" t="s">
        <v>426</v>
      </c>
      <c r="F17" s="1" t="s">
        <v>268</v>
      </c>
      <c r="G17" s="1" t="s">
        <v>277</v>
      </c>
      <c r="H17" s="1" t="s">
        <v>362</v>
      </c>
      <c r="I17" s="1" t="s">
        <v>427</v>
      </c>
      <c r="J17" s="1" t="s">
        <v>364</v>
      </c>
      <c r="K17" s="1" t="s">
        <v>427</v>
      </c>
      <c r="L17" s="1" t="s">
        <v>427</v>
      </c>
      <c r="M17" s="1" t="s">
        <v>365</v>
      </c>
      <c r="N17" s="1" t="s">
        <v>365</v>
      </c>
      <c r="O17" s="1" t="s">
        <v>366</v>
      </c>
      <c r="P17" s="1" t="s">
        <v>367</v>
      </c>
      <c r="Q17" s="1" t="s">
        <v>368</v>
      </c>
      <c r="R17" s="1" t="s">
        <v>428</v>
      </c>
      <c r="S17" s="1" t="s">
        <v>73</v>
      </c>
      <c r="T17" s="1" t="s">
        <v>371</v>
      </c>
      <c r="U17" s="1" t="s">
        <v>372</v>
      </c>
    </row>
    <row r="18" s="1" customFormat="1" spans="1:21">
      <c r="A18" s="1" t="s">
        <v>195</v>
      </c>
      <c r="B18" s="1" t="s">
        <v>122</v>
      </c>
      <c r="C18" s="1" t="s">
        <v>196</v>
      </c>
      <c r="D18" s="1" t="s">
        <v>389</v>
      </c>
      <c r="E18" s="1" t="s">
        <v>400</v>
      </c>
      <c r="F18" s="1" t="s">
        <v>122</v>
      </c>
      <c r="G18" s="1" t="s">
        <v>92</v>
      </c>
      <c r="H18" s="1" t="s">
        <v>362</v>
      </c>
      <c r="I18" s="1" t="s">
        <v>401</v>
      </c>
      <c r="J18" s="1" t="s">
        <v>364</v>
      </c>
      <c r="K18" s="1" t="s">
        <v>401</v>
      </c>
      <c r="L18" s="1" t="s">
        <v>401</v>
      </c>
      <c r="M18" s="1" t="s">
        <v>365</v>
      </c>
      <c r="N18" s="1" t="s">
        <v>365</v>
      </c>
      <c r="O18" s="1" t="s">
        <v>366</v>
      </c>
      <c r="P18" s="1" t="s">
        <v>367</v>
      </c>
      <c r="Q18" s="1" t="s">
        <v>368</v>
      </c>
      <c r="R18" s="1" t="s">
        <v>429</v>
      </c>
      <c r="S18" s="1" t="s">
        <v>370</v>
      </c>
      <c r="T18" s="1" t="s">
        <v>371</v>
      </c>
      <c r="U18" s="1" t="s">
        <v>372</v>
      </c>
    </row>
    <row r="19" s="1" customFormat="1" spans="1:21">
      <c r="A19" s="1" t="s">
        <v>206</v>
      </c>
      <c r="B19" s="1" t="s">
        <v>122</v>
      </c>
      <c r="C19" s="1" t="s">
        <v>207</v>
      </c>
      <c r="D19" s="1" t="s">
        <v>403</v>
      </c>
      <c r="E19" s="1" t="s">
        <v>430</v>
      </c>
      <c r="F19" s="1" t="s">
        <v>122</v>
      </c>
      <c r="G19" s="1" t="s">
        <v>92</v>
      </c>
      <c r="H19" s="1" t="s">
        <v>362</v>
      </c>
      <c r="I19" s="1" t="s">
        <v>431</v>
      </c>
      <c r="J19" s="1" t="s">
        <v>364</v>
      </c>
      <c r="K19" s="1" t="s">
        <v>431</v>
      </c>
      <c r="L19" s="1" t="s">
        <v>431</v>
      </c>
      <c r="M19" s="1" t="s">
        <v>365</v>
      </c>
      <c r="N19" s="1" t="s">
        <v>365</v>
      </c>
      <c r="O19" s="1" t="s">
        <v>366</v>
      </c>
      <c r="P19" s="1" t="s">
        <v>367</v>
      </c>
      <c r="Q19" s="1" t="s">
        <v>368</v>
      </c>
      <c r="R19" s="1" t="s">
        <v>432</v>
      </c>
      <c r="S19" s="1" t="s">
        <v>370</v>
      </c>
      <c r="T19" s="1" t="s">
        <v>371</v>
      </c>
      <c r="U19" s="1" t="s">
        <v>372</v>
      </c>
    </row>
    <row r="20" s="1" customFormat="1" spans="1:21">
      <c r="A20" s="1" t="s">
        <v>197</v>
      </c>
      <c r="B20" s="1" t="s">
        <v>122</v>
      </c>
      <c r="C20" s="1" t="s">
        <v>198</v>
      </c>
      <c r="D20" s="1" t="s">
        <v>403</v>
      </c>
      <c r="E20" s="1" t="s">
        <v>433</v>
      </c>
      <c r="F20" s="1" t="s">
        <v>122</v>
      </c>
      <c r="G20" s="1" t="s">
        <v>92</v>
      </c>
      <c r="H20" s="1" t="s">
        <v>362</v>
      </c>
      <c r="I20" s="1" t="s">
        <v>434</v>
      </c>
      <c r="J20" s="1" t="s">
        <v>364</v>
      </c>
      <c r="K20" s="1" t="s">
        <v>434</v>
      </c>
      <c r="L20" s="1" t="s">
        <v>434</v>
      </c>
      <c r="M20" s="1" t="s">
        <v>365</v>
      </c>
      <c r="N20" s="1" t="s">
        <v>365</v>
      </c>
      <c r="O20" s="1" t="s">
        <v>366</v>
      </c>
      <c r="P20" s="1" t="s">
        <v>367</v>
      </c>
      <c r="Q20" s="1" t="s">
        <v>368</v>
      </c>
      <c r="R20" s="1" t="s">
        <v>435</v>
      </c>
      <c r="S20" s="1" t="s">
        <v>370</v>
      </c>
      <c r="T20" s="1" t="s">
        <v>371</v>
      </c>
      <c r="U20" s="1" t="s">
        <v>372</v>
      </c>
    </row>
    <row r="21" s="1" customFormat="1" spans="1:21">
      <c r="A21" s="1" t="s">
        <v>213</v>
      </c>
      <c r="B21" s="1" t="s">
        <v>122</v>
      </c>
      <c r="C21" s="1" t="s">
        <v>214</v>
      </c>
      <c r="D21" s="1" t="s">
        <v>403</v>
      </c>
      <c r="E21" s="1" t="s">
        <v>436</v>
      </c>
      <c r="F21" s="1" t="s">
        <v>122</v>
      </c>
      <c r="G21" s="1" t="s">
        <v>92</v>
      </c>
      <c r="H21" s="1" t="s">
        <v>362</v>
      </c>
      <c r="I21" s="1" t="s">
        <v>434</v>
      </c>
      <c r="J21" s="1" t="s">
        <v>364</v>
      </c>
      <c r="K21" s="1" t="s">
        <v>434</v>
      </c>
      <c r="L21" s="1" t="s">
        <v>434</v>
      </c>
      <c r="M21" s="1" t="s">
        <v>365</v>
      </c>
      <c r="N21" s="1" t="s">
        <v>365</v>
      </c>
      <c r="O21" s="1" t="s">
        <v>366</v>
      </c>
      <c r="P21" s="1" t="s">
        <v>367</v>
      </c>
      <c r="Q21" s="1" t="s">
        <v>368</v>
      </c>
      <c r="R21" s="1" t="s">
        <v>437</v>
      </c>
      <c r="S21" s="1" t="s">
        <v>370</v>
      </c>
      <c r="T21" s="1" t="s">
        <v>371</v>
      </c>
      <c r="U21" s="1" t="s">
        <v>372</v>
      </c>
    </row>
    <row r="22" s="1" customFormat="1" spans="1:21">
      <c r="A22" s="1" t="s">
        <v>216</v>
      </c>
      <c r="B22" s="1" t="s">
        <v>122</v>
      </c>
      <c r="C22" s="1" t="s">
        <v>217</v>
      </c>
      <c r="D22" s="1" t="s">
        <v>403</v>
      </c>
      <c r="E22" s="1" t="s">
        <v>438</v>
      </c>
      <c r="F22" s="1" t="s">
        <v>122</v>
      </c>
      <c r="G22" s="1" t="s">
        <v>92</v>
      </c>
      <c r="H22" s="1" t="s">
        <v>362</v>
      </c>
      <c r="I22" s="1" t="s">
        <v>431</v>
      </c>
      <c r="J22" s="1" t="s">
        <v>364</v>
      </c>
      <c r="K22" s="1" t="s">
        <v>431</v>
      </c>
      <c r="L22" s="1" t="s">
        <v>431</v>
      </c>
      <c r="M22" s="1" t="s">
        <v>365</v>
      </c>
      <c r="N22" s="1" t="s">
        <v>365</v>
      </c>
      <c r="O22" s="1" t="s">
        <v>366</v>
      </c>
      <c r="P22" s="1" t="s">
        <v>367</v>
      </c>
      <c r="Q22" s="1" t="s">
        <v>368</v>
      </c>
      <c r="R22" s="1" t="s">
        <v>439</v>
      </c>
      <c r="S22" s="1" t="s">
        <v>370</v>
      </c>
      <c r="T22" s="1" t="s">
        <v>371</v>
      </c>
      <c r="U22" s="1" t="s">
        <v>372</v>
      </c>
    </row>
    <row r="23" s="1" customFormat="1" spans="1:21">
      <c r="A23" s="1" t="s">
        <v>219</v>
      </c>
      <c r="B23" s="1" t="s">
        <v>122</v>
      </c>
      <c r="C23" s="1" t="s">
        <v>220</v>
      </c>
      <c r="D23" s="1" t="s">
        <v>403</v>
      </c>
      <c r="E23" s="1" t="s">
        <v>438</v>
      </c>
      <c r="F23" s="1" t="s">
        <v>122</v>
      </c>
      <c r="G23" s="1" t="s">
        <v>92</v>
      </c>
      <c r="H23" s="1" t="s">
        <v>362</v>
      </c>
      <c r="I23" s="1" t="s">
        <v>434</v>
      </c>
      <c r="J23" s="1" t="s">
        <v>364</v>
      </c>
      <c r="K23" s="1" t="s">
        <v>434</v>
      </c>
      <c r="L23" s="1" t="s">
        <v>434</v>
      </c>
      <c r="M23" s="1" t="s">
        <v>365</v>
      </c>
      <c r="N23" s="1" t="s">
        <v>365</v>
      </c>
      <c r="O23" s="1" t="s">
        <v>366</v>
      </c>
      <c r="P23" s="1" t="s">
        <v>367</v>
      </c>
      <c r="Q23" s="1" t="s">
        <v>368</v>
      </c>
      <c r="R23" s="1" t="s">
        <v>440</v>
      </c>
      <c r="S23" s="1" t="s">
        <v>370</v>
      </c>
      <c r="T23" s="1" t="s">
        <v>371</v>
      </c>
      <c r="U23" s="1" t="s">
        <v>372</v>
      </c>
    </row>
    <row r="24" s="1" customFormat="1" spans="1:21">
      <c r="A24" s="1" t="s">
        <v>221</v>
      </c>
      <c r="B24" s="1" t="s">
        <v>92</v>
      </c>
      <c r="C24" s="1" t="s">
        <v>222</v>
      </c>
      <c r="D24" s="1" t="s">
        <v>140</v>
      </c>
      <c r="E24" s="1" t="s">
        <v>423</v>
      </c>
      <c r="F24" s="1" t="s">
        <v>92</v>
      </c>
      <c r="G24" s="1" t="s">
        <v>79</v>
      </c>
      <c r="H24" s="1" t="s">
        <v>362</v>
      </c>
      <c r="I24" s="1" t="s">
        <v>424</v>
      </c>
      <c r="J24" s="1" t="s">
        <v>364</v>
      </c>
      <c r="K24" s="1" t="s">
        <v>424</v>
      </c>
      <c r="L24" s="1" t="s">
        <v>424</v>
      </c>
      <c r="M24" s="1" t="s">
        <v>365</v>
      </c>
      <c r="N24" s="1" t="s">
        <v>365</v>
      </c>
      <c r="O24" s="1" t="s">
        <v>366</v>
      </c>
      <c r="P24" s="1" t="s">
        <v>367</v>
      </c>
      <c r="Q24" s="1" t="s">
        <v>368</v>
      </c>
      <c r="R24" s="1" t="s">
        <v>441</v>
      </c>
      <c r="S24" s="1" t="s">
        <v>73</v>
      </c>
      <c r="T24" s="1" t="s">
        <v>371</v>
      </c>
      <c r="U24" s="1" t="s">
        <v>372</v>
      </c>
    </row>
    <row r="25" s="1" customFormat="1" spans="1:21">
      <c r="A25" s="1" t="s">
        <v>223</v>
      </c>
      <c r="B25" s="1" t="s">
        <v>92</v>
      </c>
      <c r="C25" s="1" t="s">
        <v>224</v>
      </c>
      <c r="D25" s="1" t="s">
        <v>389</v>
      </c>
      <c r="E25" s="1" t="s">
        <v>400</v>
      </c>
      <c r="F25" s="1" t="s">
        <v>92</v>
      </c>
      <c r="G25" s="1" t="s">
        <v>79</v>
      </c>
      <c r="H25" s="1" t="s">
        <v>362</v>
      </c>
      <c r="I25" s="1" t="s">
        <v>391</v>
      </c>
      <c r="J25" s="1" t="s">
        <v>364</v>
      </c>
      <c r="K25" s="1" t="s">
        <v>391</v>
      </c>
      <c r="L25" s="1" t="s">
        <v>391</v>
      </c>
      <c r="M25" s="1" t="s">
        <v>365</v>
      </c>
      <c r="N25" s="1" t="s">
        <v>365</v>
      </c>
      <c r="O25" s="1" t="s">
        <v>366</v>
      </c>
      <c r="P25" s="1" t="s">
        <v>367</v>
      </c>
      <c r="Q25" s="1" t="s">
        <v>368</v>
      </c>
      <c r="R25" s="1" t="s">
        <v>442</v>
      </c>
      <c r="S25" s="1" t="s">
        <v>73</v>
      </c>
      <c r="T25" s="1" t="s">
        <v>371</v>
      </c>
      <c r="U25" s="1" t="s">
        <v>372</v>
      </c>
    </row>
    <row r="26" s="1" customFormat="1" spans="1:21">
      <c r="A26" s="1" t="s">
        <v>237</v>
      </c>
      <c r="B26" s="1" t="s">
        <v>92</v>
      </c>
      <c r="C26" s="1" t="s">
        <v>238</v>
      </c>
      <c r="D26" s="1" t="s">
        <v>240</v>
      </c>
      <c r="E26" s="1" t="s">
        <v>443</v>
      </c>
      <c r="F26" s="1" t="s">
        <v>92</v>
      </c>
      <c r="G26" s="1" t="s">
        <v>80</v>
      </c>
      <c r="H26" s="1" t="s">
        <v>362</v>
      </c>
      <c r="I26" s="1" t="s">
        <v>444</v>
      </c>
      <c r="J26" s="1" t="s">
        <v>364</v>
      </c>
      <c r="K26" s="1" t="s">
        <v>444</v>
      </c>
      <c r="L26" s="1" t="s">
        <v>444</v>
      </c>
      <c r="M26" s="1" t="s">
        <v>365</v>
      </c>
      <c r="N26" s="1" t="s">
        <v>365</v>
      </c>
      <c r="O26" s="1" t="s">
        <v>366</v>
      </c>
      <c r="P26" s="1" t="s">
        <v>367</v>
      </c>
      <c r="Q26" s="1" t="s">
        <v>368</v>
      </c>
      <c r="R26" s="1" t="s">
        <v>445</v>
      </c>
      <c r="S26" s="1" t="s">
        <v>73</v>
      </c>
      <c r="T26" s="1" t="s">
        <v>371</v>
      </c>
      <c r="U26" s="1" t="s">
        <v>376</v>
      </c>
    </row>
    <row r="27" s="1" customFormat="1" spans="1:21">
      <c r="A27" s="1" t="s">
        <v>253</v>
      </c>
      <c r="B27" s="1" t="s">
        <v>80</v>
      </c>
      <c r="C27" s="1" t="s">
        <v>254</v>
      </c>
      <c r="D27" s="1" t="s">
        <v>256</v>
      </c>
      <c r="E27" s="1" t="s">
        <v>446</v>
      </c>
      <c r="F27" s="1" t="s">
        <v>80</v>
      </c>
      <c r="G27" s="1" t="s">
        <v>258</v>
      </c>
      <c r="H27" s="1" t="s">
        <v>362</v>
      </c>
      <c r="I27" s="1" t="s">
        <v>447</v>
      </c>
      <c r="J27" s="1" t="s">
        <v>364</v>
      </c>
      <c r="K27" s="1" t="s">
        <v>447</v>
      </c>
      <c r="L27" s="1" t="s">
        <v>447</v>
      </c>
      <c r="M27" s="1" t="s">
        <v>365</v>
      </c>
      <c r="N27" s="1" t="s">
        <v>365</v>
      </c>
      <c r="O27" s="1" t="s">
        <v>366</v>
      </c>
      <c r="P27" s="1" t="s">
        <v>367</v>
      </c>
      <c r="Q27" s="1" t="s">
        <v>368</v>
      </c>
      <c r="R27" s="1" t="s">
        <v>448</v>
      </c>
      <c r="S27" s="1" t="s">
        <v>73</v>
      </c>
      <c r="T27" s="1" t="s">
        <v>371</v>
      </c>
      <c r="U27" s="1" t="s">
        <v>376</v>
      </c>
    </row>
    <row r="28" s="1" customFormat="1" spans="1:21">
      <c r="A28" s="1" t="s">
        <v>246</v>
      </c>
      <c r="B28" s="1" t="s">
        <v>80</v>
      </c>
      <c r="C28" s="1" t="s">
        <v>247</v>
      </c>
      <c r="D28" s="1" t="s">
        <v>249</v>
      </c>
      <c r="E28" s="1" t="s">
        <v>449</v>
      </c>
      <c r="F28" s="1" t="s">
        <v>80</v>
      </c>
      <c r="G28" s="1" t="s">
        <v>251</v>
      </c>
      <c r="H28" s="1" t="s">
        <v>362</v>
      </c>
      <c r="I28" s="1" t="s">
        <v>450</v>
      </c>
      <c r="J28" s="1" t="s">
        <v>364</v>
      </c>
      <c r="K28" s="1" t="s">
        <v>450</v>
      </c>
      <c r="L28" s="1" t="s">
        <v>450</v>
      </c>
      <c r="M28" s="1" t="s">
        <v>365</v>
      </c>
      <c r="N28" s="1" t="s">
        <v>365</v>
      </c>
      <c r="O28" s="1" t="s">
        <v>366</v>
      </c>
      <c r="P28" s="1" t="s">
        <v>367</v>
      </c>
      <c r="Q28" s="1" t="s">
        <v>368</v>
      </c>
      <c r="R28" s="1" t="s">
        <v>451</v>
      </c>
      <c r="S28" s="1" t="s">
        <v>73</v>
      </c>
      <c r="T28" s="1" t="s">
        <v>371</v>
      </c>
      <c r="U28" s="1" t="s">
        <v>372</v>
      </c>
    </row>
    <row r="29" s="1" customFormat="1" spans="1:21">
      <c r="A29" s="1" t="s">
        <v>263</v>
      </c>
      <c r="B29" s="1" t="s">
        <v>251</v>
      </c>
      <c r="C29" s="1" t="s">
        <v>264</v>
      </c>
      <c r="D29" s="1" t="s">
        <v>452</v>
      </c>
      <c r="E29" s="1" t="s">
        <v>453</v>
      </c>
      <c r="F29" s="1" t="s">
        <v>251</v>
      </c>
      <c r="G29" s="1" t="s">
        <v>268</v>
      </c>
      <c r="H29" s="1" t="s">
        <v>362</v>
      </c>
      <c r="I29" s="1" t="s">
        <v>454</v>
      </c>
      <c r="J29" s="1" t="s">
        <v>364</v>
      </c>
      <c r="K29" s="1" t="s">
        <v>454</v>
      </c>
      <c r="L29" s="1" t="s">
        <v>454</v>
      </c>
      <c r="M29" s="1" t="s">
        <v>365</v>
      </c>
      <c r="N29" s="1" t="s">
        <v>365</v>
      </c>
      <c r="O29" s="1" t="s">
        <v>366</v>
      </c>
      <c r="P29" s="1" t="s">
        <v>367</v>
      </c>
      <c r="Q29" s="1" t="s">
        <v>368</v>
      </c>
      <c r="R29" s="1" t="s">
        <v>455</v>
      </c>
      <c r="S29" s="1" t="s">
        <v>73</v>
      </c>
      <c r="T29" s="1" t="s">
        <v>371</v>
      </c>
      <c r="U29" s="1" t="s">
        <v>372</v>
      </c>
    </row>
    <row r="30" s="1" customFormat="1" spans="1:21">
      <c r="A30" s="1" t="s">
        <v>320</v>
      </c>
      <c r="B30" s="1" t="s">
        <v>268</v>
      </c>
      <c r="C30" s="1" t="s">
        <v>321</v>
      </c>
      <c r="D30" s="1" t="s">
        <v>323</v>
      </c>
      <c r="E30" s="1" t="s">
        <v>456</v>
      </c>
      <c r="F30" s="1" t="s">
        <v>276</v>
      </c>
      <c r="G30" s="1" t="s">
        <v>277</v>
      </c>
      <c r="H30" s="1" t="s">
        <v>362</v>
      </c>
      <c r="I30" s="1" t="s">
        <v>457</v>
      </c>
      <c r="J30" s="1" t="s">
        <v>364</v>
      </c>
      <c r="K30" s="1" t="s">
        <v>457</v>
      </c>
      <c r="L30" s="1" t="s">
        <v>457</v>
      </c>
      <c r="M30" s="1" t="s">
        <v>365</v>
      </c>
      <c r="N30" s="1" t="s">
        <v>365</v>
      </c>
      <c r="O30" s="1" t="s">
        <v>366</v>
      </c>
      <c r="P30" s="1" t="s">
        <v>367</v>
      </c>
      <c r="Q30" s="1" t="s">
        <v>368</v>
      </c>
      <c r="R30" s="1" t="s">
        <v>458</v>
      </c>
      <c r="S30" s="1" t="s">
        <v>73</v>
      </c>
      <c r="T30" s="1" t="s">
        <v>371</v>
      </c>
      <c r="U30" s="1" t="s">
        <v>372</v>
      </c>
    </row>
    <row r="31" s="1" customFormat="1" spans="1:21">
      <c r="A31" s="1" t="s">
        <v>295</v>
      </c>
      <c r="B31" s="1" t="s">
        <v>276</v>
      </c>
      <c r="C31" s="1" t="s">
        <v>296</v>
      </c>
      <c r="D31" s="1" t="s">
        <v>298</v>
      </c>
      <c r="E31" s="1" t="s">
        <v>459</v>
      </c>
      <c r="F31" s="1" t="s">
        <v>276</v>
      </c>
      <c r="G31" s="1" t="s">
        <v>277</v>
      </c>
      <c r="H31" s="1" t="s">
        <v>362</v>
      </c>
      <c r="I31" s="1" t="s">
        <v>460</v>
      </c>
      <c r="J31" s="1" t="s">
        <v>364</v>
      </c>
      <c r="K31" s="1" t="s">
        <v>460</v>
      </c>
      <c r="L31" s="1" t="s">
        <v>460</v>
      </c>
      <c r="M31" s="1" t="s">
        <v>365</v>
      </c>
      <c r="N31" s="1" t="s">
        <v>365</v>
      </c>
      <c r="O31" s="1" t="s">
        <v>366</v>
      </c>
      <c r="P31" s="1" t="s">
        <v>367</v>
      </c>
      <c r="Q31" s="1" t="s">
        <v>368</v>
      </c>
      <c r="R31" s="1" t="s">
        <v>461</v>
      </c>
      <c r="S31" s="1" t="s">
        <v>73</v>
      </c>
      <c r="T31" s="1" t="s">
        <v>371</v>
      </c>
      <c r="U31" s="1" t="s">
        <v>376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2022-08-09T02:37:26Z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404C4B0BAD864CB58252F6478D01E821</vt:lpwstr>
  </property>
</Properties>
</file>