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对账!$A$1:$H$7</definedName>
  </definedNames>
  <calcPr calcId="144525"/>
</workbook>
</file>

<file path=xl/sharedStrings.xml><?xml version="1.0" encoding="utf-8"?>
<sst xmlns="http://schemas.openxmlformats.org/spreadsheetml/2006/main" count="446" uniqueCount="183">
  <si>
    <t>去哪儿网酒店预付对账单</t>
  </si>
  <si>
    <t>供应商名称：</t>
  </si>
  <si>
    <t>趣悠游</t>
  </si>
  <si>
    <t>结算周期：</t>
  </si>
  <si>
    <t>2022-08-01至2022-08-07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</si>
  <si>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</si>
  <si>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</si>
  <si>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</si>
  <si>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</si>
  <si>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</si>
  <si>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</si>
  <si>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</si>
  <si>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</si>
  <si>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</si>
  <si>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</si>
  <si>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</si>
  <si>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</si>
  <si>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</si>
  <si>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</si>
  <si>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</si>
  <si>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¥7,207.00</t>
  </si>
  <si>
    <t>¥1,282.00</t>
  </si>
  <si>
    <t>¥578.00</t>
  </si>
  <si>
    <t>¥5,347.00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</si>
  <si>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</si>
  <si>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</si>
  <si>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</si>
  <si>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</si>
  <si>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</si>
  <si>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</si>
  <si>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</si>
  <si>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</si>
  <si>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</si>
  <si>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</si>
  <si>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</si>
  <si>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</si>
  <si>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</si>
  <si>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</si>
  <si>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</si>
  <si>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</si>
  <si>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</si>
  <si>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</si>
  <si>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</si>
  <si>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</si>
  <si>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</si>
  <si>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</si>
  <si>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</si>
  <si>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</si>
  <si>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</si>
  <si>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</si>
  <si>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</si>
  <si>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</si>
  <si>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</si>
  <si>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</si>
  <si>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</si>
  <si>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</si>
  <si>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</si>
  <si>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</si>
  <si>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</si>
  <si>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</si>
  <si>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</si>
  <si>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</si>
  <si>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</si>
  <si>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</si>
  <si>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</si>
  <si>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</si>
  <si>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</si>
  <si>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</si>
  <si>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</si>
  <si>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</si>
  <si>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703073931857</t>
  </si>
  <si>
    <t>2637251</t>
  </si>
  <si>
    <t>酒店预付</t>
  </si>
  <si>
    <t>否</t>
  </si>
  <si>
    <t>普通</t>
  </si>
  <si>
    <t>862613592</t>
  </si>
  <si>
    <t>香港夏利酒店</t>
  </si>
  <si>
    <t>1626188</t>
  </si>
  <si>
    <t>LI/ZHIQIANG</t>
  </si>
  <si>
    <t>2022-07-29</t>
  </si>
  <si>
    <t>2022-07-30</t>
  </si>
  <si>
    <t>2022-07-31</t>
  </si>
  <si>
    <t>¥1,668.00</t>
  </si>
  <si>
    <t>¥155.00</t>
  </si>
  <si>
    <t>¥1,513.00</t>
  </si>
  <si>
    <t>Standard Twin Room</t>
  </si>
  <si>
    <t>WEBSITE</t>
  </si>
  <si>
    <t>703079940682</t>
  </si>
  <si>
    <t>2644286</t>
  </si>
  <si>
    <t>871137981</t>
  </si>
  <si>
    <t>Henn na Hotel Kanazawa Kourinbou</t>
  </si>
  <si>
    <t>tsubaki/tsukahara</t>
  </si>
  <si>
    <t>2022-08-04</t>
  </si>
  <si>
    <t>2022-08-11</t>
  </si>
  <si>
    <t>2022-08-12</t>
  </si>
  <si>
    <t>¥602.00</t>
  </si>
  <si>
    <t>2022-08-04 18:46:12</t>
  </si>
  <si>
    <t>703079816718</t>
  </si>
  <si>
    <t>2644388</t>
  </si>
  <si>
    <t>871138482</t>
  </si>
  <si>
    <t>雅加达皮克大道瑞士酒店</t>
  </si>
  <si>
    <t>DONG/XIANJIE</t>
  </si>
  <si>
    <t>2022-08-05</t>
  </si>
  <si>
    <t>¥680.00</t>
  </si>
  <si>
    <t>2022-08-04 20:32:34</t>
  </si>
  <si>
    <t>Premier King Room</t>
  </si>
  <si>
    <t>703078731469</t>
  </si>
  <si>
    <t>2643142</t>
  </si>
  <si>
    <t>HUANG/GUODONG</t>
  </si>
  <si>
    <t>2022-08-03</t>
  </si>
  <si>
    <t>¥755.00</t>
  </si>
  <si>
    <t>¥83.00</t>
  </si>
  <si>
    <t>¥672.00</t>
  </si>
  <si>
    <t>703078224461</t>
  </si>
  <si>
    <t>2642798</t>
  </si>
  <si>
    <t>871131219</t>
  </si>
  <si>
    <t>清迈美利亚酒店</t>
  </si>
  <si>
    <t>ZOO/WENXIN|ZOU/WENHAO</t>
  </si>
  <si>
    <t>¥2,376.00</t>
  </si>
  <si>
    <t>¥216.00</t>
  </si>
  <si>
    <t>¥2,160.00</t>
  </si>
  <si>
    <t>Premium Room</t>
  </si>
  <si>
    <t>703079523482</t>
  </si>
  <si>
    <t>2643555</t>
  </si>
  <si>
    <t>197274116</t>
  </si>
  <si>
    <t>米拉弗洛雷斯达兹勒温德姆利马酒店</t>
  </si>
  <si>
    <t>ZHAO/JIANZHENG</t>
  </si>
  <si>
    <t>2022-08-06</t>
  </si>
  <si>
    <t>¥1,126.00</t>
  </si>
  <si>
    <t>¥124.00</t>
  </si>
  <si>
    <t>¥1,002.00</t>
  </si>
  <si>
    <t>twin room</t>
  </si>
  <si>
    <t>合计</t>
  </si>
  <si>
    <t/>
  </si>
  <si>
    <t>¥5,925.00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</si>
  <si>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</si>
  <si>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</si>
  <si>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</si>
  <si>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</si>
  <si>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</si>
  <si>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</si>
  <si>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</si>
  <si>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</si>
  <si>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</si>
  <si>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A220809104827481</t>
  </si>
  <si>
    <t>A220809104916481</t>
  </si>
  <si>
    <r>
      <t>总计：</t>
    </r>
    <r>
      <rPr>
        <sz val="10"/>
        <rFont val="Arial"/>
        <charset val="134"/>
      </rPr>
      <t>5347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</si>
  <si>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</si>
  <si>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</si>
  <si>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</si>
  <si>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</si>
  <si>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</si>
  <si>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</si>
  <si>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</si>
  <si>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</si>
  <si>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</si>
  <si>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</si>
  <si>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</si>
  <si>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</si>
  <si>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</si>
  <si>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</si>
  <si>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</si>
  <si>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</si>
  <si>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</si>
  <si>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ZOO WENXIN,ZOU WENHAO</t>
  </si>
  <si>
    <t>退房日周结</t>
  </si>
  <si>
    <t>2160.00</t>
  </si>
  <si>
    <t>RMB</t>
  </si>
  <si>
    <t>0</t>
  </si>
  <si>
    <t>0.00</t>
  </si>
  <si>
    <t>趣悠游国际直连</t>
  </si>
  <si>
    <t>1659</t>
  </si>
  <si>
    <t>2022-08-03 15:16:37</t>
  </si>
  <si>
    <t>汇智国际旅游发展有限公司</t>
  </si>
  <si>
    <t>直采</t>
  </si>
  <si>
    <t>HUANG GUODONG</t>
  </si>
  <si>
    <t>672.00</t>
  </si>
  <si>
    <t>2022-08-03 19:20:13</t>
  </si>
  <si>
    <t>直连</t>
  </si>
  <si>
    <t>利马达兹勒酒店</t>
  </si>
  <si>
    <t>ZHAO JIANZHENG</t>
  </si>
  <si>
    <t>1002.00</t>
  </si>
  <si>
    <t>2022-08-04 02:24:03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</si>
</sst>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94</v>
      </c>
      <c r="Q3" s="7"/>
      <c r="R3" s="11" t="s">
        <v>95</v>
      </c>
      <c r="S3" s="12" t="s">
        <v>95</v>
      </c>
      <c r="T3" s="7" t="s">
        <v>96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85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92</v>
      </c>
      <c r="O4" s="7" t="s">
        <v>92</v>
      </c>
      <c r="P4" s="7" t="s">
        <v>102</v>
      </c>
      <c r="Q4" s="7"/>
      <c r="R4" s="11" t="s">
        <v>103</v>
      </c>
      <c r="S4" s="12" t="s">
        <v>103</v>
      </c>
      <c r="T4" s="7" t="s">
        <v>104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99</v>
      </c>
      <c r="H5" s="7" t="s">
        <v>100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92</v>
      </c>
      <c r="P5" s="7" t="s">
        <v>102</v>
      </c>
      <c r="Q5" s="7"/>
      <c r="R5" s="11" t="s">
        <v>110</v>
      </c>
      <c r="S5" s="12" t="s">
        <v>19</v>
      </c>
      <c r="T5" s="7"/>
      <c r="U5" s="11" t="s">
        <v>19</v>
      </c>
      <c r="V5" s="11" t="s">
        <v>110</v>
      </c>
      <c r="W5" s="12" t="s">
        <v>111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105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 t="s">
        <v>114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2</v>
      </c>
      <c r="M6" s="7">
        <v>2</v>
      </c>
      <c r="N6" s="7" t="s">
        <v>109</v>
      </c>
      <c r="O6" s="7" t="s">
        <v>109</v>
      </c>
      <c r="P6" s="7" t="s">
        <v>102</v>
      </c>
      <c r="Q6" s="7"/>
      <c r="R6" s="11" t="s">
        <v>118</v>
      </c>
      <c r="S6" s="12" t="s">
        <v>19</v>
      </c>
      <c r="T6" s="7"/>
      <c r="U6" s="11" t="s">
        <v>19</v>
      </c>
      <c r="V6" s="11" t="s">
        <v>118</v>
      </c>
      <c r="W6" s="12" t="s">
        <v>119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2</v>
      </c>
      <c r="N7" s="7" t="s">
        <v>92</v>
      </c>
      <c r="O7" s="7" t="s">
        <v>92</v>
      </c>
      <c r="P7" s="7" t="s">
        <v>127</v>
      </c>
      <c r="Q7" s="7"/>
      <c r="R7" s="11" t="s">
        <v>128</v>
      </c>
      <c r="S7" s="12" t="s">
        <v>19</v>
      </c>
      <c r="T7" s="7"/>
      <c r="U7" s="11" t="s">
        <v>19</v>
      </c>
      <c r="V7" s="11" t="s">
        <v>128</v>
      </c>
      <c r="W7" s="12" t="s">
        <v>129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73</v>
      </c>
      <c r="AH7" t="s">
        <v>19</v>
      </c>
    </row>
    <row r="8" customHeight="1" spans="1:32">
      <c r="A8" s="10" t="s">
        <v>132</v>
      </c>
      <c r="B8" s="10"/>
      <c r="C8" s="10" t="s">
        <v>133</v>
      </c>
      <c r="D8" s="10"/>
      <c r="E8" s="10"/>
      <c r="F8" s="10"/>
      <c r="G8" s="10" t="s">
        <v>133</v>
      </c>
      <c r="H8" s="10" t="s">
        <v>133</v>
      </c>
      <c r="I8" s="10" t="s">
        <v>133</v>
      </c>
      <c r="J8" s="10" t="s">
        <v>133</v>
      </c>
      <c r="K8" s="10" t="s">
        <v>133</v>
      </c>
      <c r="L8" s="10" t="s">
        <v>133</v>
      </c>
      <c r="M8" s="10" t="s">
        <v>133</v>
      </c>
      <c r="N8" s="10" t="s">
        <v>133</v>
      </c>
      <c r="O8" s="10" t="s">
        <v>133</v>
      </c>
      <c r="P8" s="10" t="s">
        <v>133</v>
      </c>
      <c r="Q8" s="10"/>
      <c r="R8" s="13" t="s">
        <v>20</v>
      </c>
      <c r="S8" s="13" t="s">
        <v>21</v>
      </c>
      <c r="T8" s="10" t="s">
        <v>133</v>
      </c>
      <c r="U8" s="13"/>
      <c r="V8" s="13" t="s">
        <v>134</v>
      </c>
      <c r="W8" s="13" t="s">
        <v>22</v>
      </c>
      <c r="X8" s="13"/>
      <c r="Y8" s="13"/>
      <c r="Z8" s="13"/>
      <c r="AA8" s="10"/>
      <c r="AB8" s="13"/>
      <c r="AC8" s="10"/>
      <c r="AD8" s="10" t="s">
        <v>133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135</v>
      </c>
      <c r="B1" s="4" t="s">
        <v>136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137</v>
      </c>
      <c r="H1" s="4" t="s">
        <v>138</v>
      </c>
      <c r="I1" s="4" t="s">
        <v>13</v>
      </c>
      <c r="J1" s="4" t="s">
        <v>17</v>
      </c>
      <c r="K1" s="4" t="s">
        <v>18</v>
      </c>
      <c r="L1" s="9" t="s">
        <v>139</v>
      </c>
      <c r="M1" s="4" t="s">
        <v>140</v>
      </c>
      <c r="N1" s="4" t="s">
        <v>141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142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G29" sqref="G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143</v>
      </c>
    </row>
    <row r="2" ht="14.25" customHeight="1" spans="1:9">
      <c r="A2" s="42" t="s">
        <v>70</v>
      </c>
      <c r="B2" s="7" t="s">
        <v>80</v>
      </c>
      <c r="C2" s="7" t="s">
        <v>81</v>
      </c>
      <c r="D2" s="3">
        <v>1513</v>
      </c>
      <c r="E2">
        <v>1513</v>
      </c>
      <c r="F2">
        <v>2637251</v>
      </c>
      <c r="G2">
        <f>D2-E2</f>
        <v>0</v>
      </c>
      <c r="H2" t="str">
        <f>$H$1&amp;F2</f>
        <v>，2637251</v>
      </c>
      <c r="I2" t="e">
        <f>VLOOKUP(A2,HOP!A:U,21,0)</f>
        <v>#N/A</v>
      </c>
    </row>
    <row r="3" ht="14.25" hidden="1" customHeight="1" spans="1:8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</row>
    <row r="4" ht="14.25" hidden="1" customHeight="1" spans="1:8">
      <c r="A4" s="6" t="s">
        <v>97</v>
      </c>
      <c r="B4" s="7" t="s">
        <v>92</v>
      </c>
      <c r="C4" s="7" t="s">
        <v>102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</row>
    <row r="5" ht="14.25" customHeight="1" spans="1:9">
      <c r="A5" s="6" t="s">
        <v>106</v>
      </c>
      <c r="B5" s="7" t="s">
        <v>92</v>
      </c>
      <c r="C5" s="7" t="s">
        <v>102</v>
      </c>
      <c r="D5" s="3">
        <v>672</v>
      </c>
      <c r="E5" t="str">
        <f>VLOOKUP(A5,HOP!A:L,12,0)</f>
        <v>672.00</v>
      </c>
      <c r="F5" t="str">
        <f>VLOOKUP(A5,HOP!A:C,3,0)</f>
        <v>2643142</v>
      </c>
      <c r="G5">
        <f>D5-E5</f>
        <v>0</v>
      </c>
      <c r="H5" t="str">
        <f>$H$1&amp;F5</f>
        <v>，2643142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109</v>
      </c>
      <c r="C6" s="7" t="s">
        <v>102</v>
      </c>
      <c r="D6" s="3">
        <v>2160</v>
      </c>
      <c r="E6" t="str">
        <f>VLOOKUP(A6,HOP!A:L,12,0)</f>
        <v>2160.00</v>
      </c>
      <c r="F6" t="str">
        <f>VLOOKUP(A6,HOP!A:C,3,0)</f>
        <v>2642798</v>
      </c>
      <c r="G6">
        <f>D6-E6</f>
        <v>0</v>
      </c>
      <c r="H6" t="str">
        <f>$H$1&amp;F6</f>
        <v>，2642798</v>
      </c>
      <c r="I6" t="str">
        <f>VLOOKUP(A6,HOP!A:U,21,0)</f>
        <v>直采</v>
      </c>
    </row>
    <row r="7" ht="14.25" customHeight="1" spans="1:9">
      <c r="A7" s="6" t="s">
        <v>122</v>
      </c>
      <c r="B7" s="7" t="s">
        <v>92</v>
      </c>
      <c r="C7" s="7" t="s">
        <v>127</v>
      </c>
      <c r="D7" s="3">
        <v>1002</v>
      </c>
      <c r="E7" t="str">
        <f>VLOOKUP(A7,HOP!A:L,12,0)</f>
        <v>1002.00</v>
      </c>
      <c r="F7" t="str">
        <f>VLOOKUP(A7,HOP!A:C,3,0)</f>
        <v>2643555</v>
      </c>
      <c r="G7">
        <f>D7-E7</f>
        <v>0</v>
      </c>
      <c r="H7" t="str">
        <f>$H$1&amp;F7</f>
        <v>，2643555</v>
      </c>
      <c r="I7" t="str">
        <f>VLOOKUP(A7,HOP!A:U,21,0)</f>
        <v>直连</v>
      </c>
    </row>
    <row r="9" spans="4:4">
      <c r="D9" s="3">
        <f>SUM(D2:D8)</f>
        <v>5347</v>
      </c>
    </row>
    <row r="10" ht="14.25" spans="4:4">
      <c r="D10" s="8" t="s">
        <v>23</v>
      </c>
    </row>
    <row r="18" spans="1:3">
      <c r="A18" t="s">
        <v>144</v>
      </c>
      <c r="C18">
        <v>2160</v>
      </c>
    </row>
    <row r="19" spans="1:3">
      <c r="A19" t="s">
        <v>145</v>
      </c>
      <c r="C19">
        <v>3187</v>
      </c>
    </row>
    <row r="20" spans="1:3">
      <c r="A20" s="5" t="s">
        <v>146</v>
      </c>
      <c r="C20">
        <f>SUBTOTAL(9,C18:C19)</f>
        <v>5347</v>
      </c>
    </row>
  </sheetData>
  <autoFilter ref="A1:H7">
    <filterColumn colId="3">
      <filters>
        <filter val="672.00"/>
        <filter val="1,002.00"/>
        <filter val="2,160.00"/>
        <filter val="1,513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147</v>
      </c>
      <c r="B1" s="2" t="s">
        <v>148</v>
      </c>
      <c r="C1" s="2" t="s">
        <v>149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  <c r="U1" s="2" t="s">
        <v>163</v>
      </c>
    </row>
    <row r="2" s="1" customFormat="1" spans="1:21">
      <c r="A2" s="1" t="s">
        <v>113</v>
      </c>
      <c r="B2" s="1" t="s">
        <v>109</v>
      </c>
      <c r="C2" s="1" t="s">
        <v>114</v>
      </c>
      <c r="D2" s="1" t="s">
        <v>116</v>
      </c>
      <c r="E2" s="1" t="s">
        <v>164</v>
      </c>
      <c r="F2" s="1" t="s">
        <v>109</v>
      </c>
      <c r="G2" s="1" t="s">
        <v>102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73</v>
      </c>
      <c r="T2" s="1" t="s">
        <v>173</v>
      </c>
      <c r="U2" s="1" t="s">
        <v>174</v>
      </c>
    </row>
    <row r="3" s="1" customFormat="1" spans="1:21">
      <c r="A3" s="1" t="s">
        <v>106</v>
      </c>
      <c r="B3" s="1" t="s">
        <v>109</v>
      </c>
      <c r="C3" s="1" t="s">
        <v>107</v>
      </c>
      <c r="D3" s="1" t="s">
        <v>100</v>
      </c>
      <c r="E3" s="1" t="s">
        <v>175</v>
      </c>
      <c r="F3" s="1" t="s">
        <v>92</v>
      </c>
      <c r="G3" s="1" t="s">
        <v>102</v>
      </c>
      <c r="H3" s="1" t="s">
        <v>165</v>
      </c>
      <c r="I3" s="1" t="s">
        <v>176</v>
      </c>
      <c r="J3" s="1" t="s">
        <v>167</v>
      </c>
      <c r="K3" s="1" t="s">
        <v>176</v>
      </c>
      <c r="L3" s="1" t="s">
        <v>176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177</v>
      </c>
      <c r="S3" s="1" t="s">
        <v>73</v>
      </c>
      <c r="T3" s="1" t="s">
        <v>173</v>
      </c>
      <c r="U3" s="1" t="s">
        <v>178</v>
      </c>
    </row>
    <row r="4" s="1" customFormat="1" spans="1:21">
      <c r="A4" s="1" t="s">
        <v>122</v>
      </c>
      <c r="B4" s="1" t="s">
        <v>92</v>
      </c>
      <c r="C4" s="1" t="s">
        <v>123</v>
      </c>
      <c r="D4" s="1" t="s">
        <v>179</v>
      </c>
      <c r="E4" s="1" t="s">
        <v>180</v>
      </c>
      <c r="F4" s="1" t="s">
        <v>92</v>
      </c>
      <c r="G4" s="1" t="s">
        <v>127</v>
      </c>
      <c r="H4" s="1" t="s">
        <v>165</v>
      </c>
      <c r="I4" s="1" t="s">
        <v>181</v>
      </c>
      <c r="J4" s="1" t="s">
        <v>167</v>
      </c>
      <c r="K4" s="1" t="s">
        <v>181</v>
      </c>
      <c r="L4" s="1" t="s">
        <v>181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171</v>
      </c>
      <c r="R4" s="1" t="s">
        <v>182</v>
      </c>
      <c r="S4" s="1" t="s">
        <v>73</v>
      </c>
      <c r="T4" s="1" t="s">
        <v>173</v>
      </c>
      <c r="U4" s="1" t="s">
        <v>178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2022-08-09T02:49:29Z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7ACEE5D7DAA54BF18341F554E2158D80</vt:lpwstr>
  </property>
</Properties>
</file>