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<sst xmlns="http://schemas.openxmlformats.org/spreadsheetml/2006/main" count="259" uniqueCount="141">
  <si>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</si>
  <si>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</si>
  <si>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</si>
  <si>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</si>
  <si>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</si>
  <si>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</si>
  <si>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</si>
  <si>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</si>
  <si>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</si>
  <si>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</si>
  <si>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</si>
  <si>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</si>
  <si>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</si>
  <si>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</si>
  <si>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</si>
  <si>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</si>
  <si>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</si>
  <si>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</si>
  <si>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</si>
  <si>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</si>
  <si>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</si>
  <si>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</si>
  <si>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</si>
  <si>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</si>
  <si>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</si>
  <si>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18561944297	</t>
  </si>
  <si>
    <t>Ctrip</t>
  </si>
  <si>
    <t>正常</t>
  </si>
  <si>
    <t>[拉斯维加斯]银七娱乐场酒店(Silver Sevens Hotel &amp; Casino)(37224164)</t>
  </si>
  <si>
    <t>豪华特大床房&lt;不退款&gt;&lt;2人入住&gt;</t>
  </si>
  <si>
    <t>USD</t>
  </si>
  <si>
    <t>Oliveira/Lusemar</t>
  </si>
  <si>
    <t>CA5326220809USD</t>
  </si>
  <si>
    <t>未提现</t>
  </si>
  <si>
    <t>携程开票</t>
  </si>
  <si>
    <t xml:space="preserve">	</t>
  </si>
  <si>
    <t xml:space="preserve">EXP-1985796349	</t>
  </si>
  <si>
    <t xml:space="preserve">18621816904	</t>
  </si>
  <si>
    <t>[基拉戈]鸠河度假村及码头(Dove Creek Resort &amp; Marina)(39037786)</t>
  </si>
  <si>
    <t>特大床房&lt;不退款&gt;&lt;2人入住&gt;</t>
  </si>
  <si>
    <t>Felton/Sandra Muter,Felton/Douglas</t>
  </si>
  <si>
    <t xml:space="preserve">6467228	</t>
  </si>
  <si>
    <t xml:space="preserve">18622102741	</t>
  </si>
  <si>
    <t>[维特罗勒]马赛维托昂若里普瑞米尔经典酒店(Premiere Classe Marseille - Vitrolles Anjoly)(39684598)</t>
  </si>
  <si>
    <t>标准间1双人床&lt;不退款&gt;&lt;2人入住&gt;</t>
  </si>
  <si>
    <t>lyes/Lyes</t>
  </si>
  <si>
    <t xml:space="preserve">33791UC004860	</t>
  </si>
  <si>
    <t xml:space="preserve">18624058558	</t>
  </si>
  <si>
    <t>[普吉岛]普吉岛美林海滩万豪度假酒店 (SHA Extra Plus)(Phuket Marriott Resort &amp; Spa, Merlin Beach(SHA Extra Plus))(37212423)</t>
  </si>
  <si>
    <t>至尊池景特大床客房（直通泳池）&lt;2人入住&gt;&lt;不退款&gt;&lt;普通会员&gt;</t>
  </si>
  <si>
    <t>xie/jiang lai,lin/fu cai,lin/xiao jian</t>
  </si>
  <si>
    <t xml:space="preserve">2643885	</t>
  </si>
  <si>
    <t xml:space="preserve">76611744	</t>
  </si>
  <si>
    <t xml:space="preserve">18634388371	</t>
  </si>
  <si>
    <t>[基韦斯特]基韦斯特24北部酒店(24 North Hotel Key West)(37244051)</t>
  </si>
  <si>
    <t>标准两张大床房&lt;不退款&gt;&lt;2人入住&gt;</t>
  </si>
  <si>
    <t>Wu/Qinglong</t>
  </si>
  <si>
    <t xml:space="preserve">2644710	</t>
  </si>
  <si>
    <t xml:space="preserve">KEY24N176865931	</t>
  </si>
  <si>
    <t xml:space="preserve">18634502979	</t>
  </si>
  <si>
    <t>[南特伊·莱斯莫]南莫城南特伊莫基里亚德饭店(Kyriad Meaux Sud – Nanteuil les Meaux)(46578684)</t>
  </si>
  <si>
    <t>双人房&lt;不退款&gt;&lt;2人入住&gt;</t>
  </si>
  <si>
    <t>Kalonji-Mulanda/Grace</t>
  </si>
  <si>
    <t xml:space="preserve">33184UC002263	</t>
  </si>
  <si>
    <t xml:space="preserve">17892019905	</t>
  </si>
  <si>
    <t>退单</t>
  </si>
  <si>
    <t>[巴黎]巴黎贝尔西宜必思尚品酒店(Ibis Styles Paris Bercy)(37211443)</t>
  </si>
  <si>
    <t>标准大床房&lt;不退款&gt;&lt;2人入住&gt;</t>
  </si>
  <si>
    <t>Kaban/Redha</t>
  </si>
  <si>
    <t xml:space="preserve">2207300579	</t>
  </si>
  <si>
    <t>，</t>
  </si>
  <si>
    <t>本期扣款256元</t>
  </si>
  <si>
    <t>A220810114301481</t>
  </si>
  <si>
    <t>USD / HKD 当前参考汇率: 7.84985</t>
  </si>
  <si>
    <t>总计：1764 USD/
13847.14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</si>
  <si>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</si>
  <si>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</si>
  <si>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</si>
  <si>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</si>
  <si>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</si>
  <si>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</si>
  <si>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</si>
  <si>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</si>
  <si>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</si>
  <si>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</si>
  <si>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</si>
  <si>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</si>
  <si>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</si>
  <si>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</si>
  <si>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</si>
  <si>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</si>
  <si>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</si>
  <si>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</si>
  <si>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2022-07-30</t>
  </si>
  <si>
    <t>2637647</t>
  </si>
  <si>
    <t>银七酒店&amp;赌场</t>
  </si>
  <si>
    <t>Oliveira Lusemar</t>
  </si>
  <si>
    <t>2022-08-05</t>
  </si>
  <si>
    <t>2022-08-06</t>
  </si>
  <si>
    <t>退房日周结</t>
  </si>
  <si>
    <t>602.03</t>
  </si>
  <si>
    <t>89.00</t>
  </si>
  <si>
    <t>0</t>
  </si>
  <si>
    <t>0.00</t>
  </si>
  <si>
    <t>携程盛景国际直连</t>
  </si>
  <si>
    <t>01.010677</t>
  </si>
  <si>
    <t>2022-07-30 01:38:53</t>
  </si>
  <si>
    <t>否</t>
  </si>
  <si>
    <t>汇智国际旅游发展有限公司</t>
  </si>
  <si>
    <t>直连</t>
  </si>
  <si>
    <t>2022-08-04</t>
  </si>
  <si>
    <t>2643519</t>
  </si>
  <si>
    <t>鸠河度假村及码头</t>
  </si>
  <si>
    <t>Felton Sandra Muter,Felton Douglas</t>
  </si>
  <si>
    <t>2255.71</t>
  </si>
  <si>
    <t>333.00</t>
  </si>
  <si>
    <t>2022-08-04 01:50:12</t>
  </si>
  <si>
    <t>2643621</t>
  </si>
  <si>
    <t>马赛维托昂若里普瑞米尔经典酒店</t>
  </si>
  <si>
    <t>lyes Lyes</t>
  </si>
  <si>
    <t>406.43</t>
  </si>
  <si>
    <t>60.00</t>
  </si>
  <si>
    <t>2022-08-04 05:50:04</t>
  </si>
  <si>
    <t>2643885</t>
  </si>
  <si>
    <t>普吉岛美林海滩万豪度假酒店 (SHA Extra Plus)</t>
  </si>
  <si>
    <t>xie jiang lai,lin fu cai,lin xiao jian</t>
  </si>
  <si>
    <t>8331.90</t>
  </si>
  <si>
    <t>1230.00</t>
  </si>
  <si>
    <t>2022-08-04 12:11:20</t>
  </si>
  <si>
    <t>2644710</t>
  </si>
  <si>
    <t>基韦斯特24北部酒店</t>
  </si>
  <si>
    <t>Wu Qinglong</t>
  </si>
  <si>
    <t>1664.29</t>
  </si>
  <si>
    <t>246.00</t>
  </si>
  <si>
    <t>2022-08-05 02:57:38</t>
  </si>
  <si>
    <t>2644760</t>
  </si>
  <si>
    <t>南基南特伊莫城钟楼酒店</t>
  </si>
  <si>
    <t>Kalonji-Mulanda Grace</t>
  </si>
  <si>
    <t>419.45</t>
  </si>
  <si>
    <t>62.00</t>
  </si>
  <si>
    <t>2022-08-05 05:44:06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</si>
</sst>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171450</xdr:colOff>
      <xdr:row>58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9496425" cy="538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44778</v>
      </c>
      <c r="G2" s="6">
        <v>44779</v>
      </c>
      <c r="H2" s="4">
        <v>1</v>
      </c>
      <c r="I2" s="4">
        <v>1</v>
      </c>
      <c r="J2" s="4">
        <v>1</v>
      </c>
      <c r="K2" s="4" t="s">
        <v>30</v>
      </c>
      <c r="L2" s="4">
        <v>89</v>
      </c>
      <c r="M2" s="4">
        <v>89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44782</v>
      </c>
      <c r="T2" s="4" t="s">
        <v>34</v>
      </c>
      <c r="U2" s="4">
        <v>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44777</v>
      </c>
      <c r="G3" s="6">
        <v>44779</v>
      </c>
      <c r="H3" s="4">
        <v>1</v>
      </c>
      <c r="I3" s="4">
        <v>2</v>
      </c>
      <c r="J3" s="4">
        <v>2</v>
      </c>
      <c r="K3" s="4" t="s">
        <v>30</v>
      </c>
      <c r="L3" s="4">
        <v>333</v>
      </c>
      <c r="M3" s="4">
        <v>333</v>
      </c>
      <c r="N3" s="4" t="s">
        <v>40</v>
      </c>
      <c r="O3" s="4" t="s">
        <v>32</v>
      </c>
      <c r="P3" s="4" t="s">
        <v>33</v>
      </c>
      <c r="Q3" s="4">
        <v>0</v>
      </c>
      <c r="R3" s="7">
        <v>44777</v>
      </c>
      <c r="S3" s="6">
        <v>44782</v>
      </c>
      <c r="T3" s="4" t="s">
        <v>34</v>
      </c>
      <c r="U3" s="4">
        <v>333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44778</v>
      </c>
      <c r="G4" s="6">
        <v>44779</v>
      </c>
      <c r="H4" s="4">
        <v>1</v>
      </c>
      <c r="I4" s="4">
        <v>1</v>
      </c>
      <c r="J4" s="4">
        <v>1</v>
      </c>
      <c r="K4" s="4" t="s">
        <v>30</v>
      </c>
      <c r="L4" s="4">
        <v>60</v>
      </c>
      <c r="M4" s="4">
        <v>60</v>
      </c>
      <c r="N4" s="4" t="s">
        <v>45</v>
      </c>
      <c r="O4" s="4" t="s">
        <v>32</v>
      </c>
      <c r="P4" s="4" t="s">
        <v>33</v>
      </c>
      <c r="Q4" s="4">
        <v>0</v>
      </c>
      <c r="R4" s="7">
        <v>44777</v>
      </c>
      <c r="S4" s="6">
        <v>44782</v>
      </c>
      <c r="T4" s="4" t="s">
        <v>34</v>
      </c>
      <c r="U4" s="4">
        <v>60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7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44777</v>
      </c>
      <c r="G5" s="6">
        <v>44779</v>
      </c>
      <c r="H5" s="4">
        <v>3</v>
      </c>
      <c r="I5" s="4">
        <v>2</v>
      </c>
      <c r="J5" s="4">
        <v>6</v>
      </c>
      <c r="K5" s="4" t="s">
        <v>30</v>
      </c>
      <c r="L5" s="4">
        <v>1230</v>
      </c>
      <c r="M5" s="4">
        <v>1230</v>
      </c>
      <c r="N5" s="4" t="s">
        <v>50</v>
      </c>
      <c r="O5" s="4" t="s">
        <v>32</v>
      </c>
      <c r="P5" s="4" t="s">
        <v>33</v>
      </c>
      <c r="Q5" s="4">
        <v>0</v>
      </c>
      <c r="R5" s="7">
        <v>44777</v>
      </c>
      <c r="S5" s="6">
        <v>44782</v>
      </c>
      <c r="T5" s="4" t="s">
        <v>34</v>
      </c>
      <c r="U5" s="4">
        <v>1230</v>
      </c>
      <c r="V5" s="4">
        <v>0</v>
      </c>
      <c r="W5" s="4">
        <v>0</v>
      </c>
      <c r="X5" s="4" t="s">
        <v>51</v>
      </c>
      <c r="Y5" s="4">
        <v>76611743</v>
      </c>
      <c r="Z5" s="4">
        <v>76611736</v>
      </c>
      <c r="AA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44778</v>
      </c>
      <c r="G6" s="6">
        <v>44779</v>
      </c>
      <c r="H6" s="4">
        <v>1</v>
      </c>
      <c r="I6" s="4">
        <v>1</v>
      </c>
      <c r="J6" s="4">
        <v>1</v>
      </c>
      <c r="K6" s="4" t="s">
        <v>30</v>
      </c>
      <c r="L6" s="4">
        <v>246</v>
      </c>
      <c r="M6" s="4">
        <v>246</v>
      </c>
      <c r="N6" s="4" t="s">
        <v>56</v>
      </c>
      <c r="O6" s="4" t="s">
        <v>32</v>
      </c>
      <c r="P6" s="4" t="s">
        <v>33</v>
      </c>
      <c r="Q6" s="4">
        <v>0</v>
      </c>
      <c r="R6" s="7">
        <v>44778</v>
      </c>
      <c r="S6" s="6">
        <v>44782</v>
      </c>
      <c r="T6" s="4" t="s">
        <v>34</v>
      </c>
      <c r="U6" s="4">
        <v>246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44778</v>
      </c>
      <c r="G7" s="6">
        <v>44779</v>
      </c>
      <c r="H7" s="4">
        <v>1</v>
      </c>
      <c r="I7" s="4">
        <v>1</v>
      </c>
      <c r="J7" s="4">
        <v>1</v>
      </c>
      <c r="K7" s="4" t="s">
        <v>30</v>
      </c>
      <c r="L7" s="4">
        <v>62</v>
      </c>
      <c r="M7" s="4">
        <v>62</v>
      </c>
      <c r="N7" s="4" t="s">
        <v>62</v>
      </c>
      <c r="O7" s="4" t="s">
        <v>32</v>
      </c>
      <c r="P7" s="4" t="s">
        <v>33</v>
      </c>
      <c r="Q7" s="4">
        <v>0</v>
      </c>
      <c r="R7" s="7">
        <v>44778</v>
      </c>
      <c r="S7" s="6">
        <v>44782</v>
      </c>
      <c r="T7" s="4" t="s">
        <v>34</v>
      </c>
      <c r="U7" s="4">
        <v>62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65</v>
      </c>
      <c r="D8" s="4" t="s">
        <v>66</v>
      </c>
      <c r="E8" s="4" t="s">
        <v>67</v>
      </c>
      <c r="F8" s="6">
        <v>44772</v>
      </c>
      <c r="G8" s="6">
        <v>44776</v>
      </c>
      <c r="H8" s="4">
        <v>1</v>
      </c>
      <c r="I8" s="4">
        <v>4</v>
      </c>
      <c r="J8" s="4">
        <v>4</v>
      </c>
      <c r="K8" s="4" t="s">
        <v>30</v>
      </c>
      <c r="L8" s="4">
        <v>-256</v>
      </c>
      <c r="M8" s="4">
        <v>-256</v>
      </c>
      <c r="N8" s="4" t="s">
        <v>68</v>
      </c>
      <c r="O8" s="4" t="s">
        <v>32</v>
      </c>
      <c r="P8" s="4" t="s">
        <v>33</v>
      </c>
      <c r="Q8" s="4">
        <v>0</v>
      </c>
      <c r="R8" s="7">
        <v>44686</v>
      </c>
      <c r="S8" s="6">
        <v>44782</v>
      </c>
      <c r="T8" s="4" t="s">
        <v>34</v>
      </c>
      <c r="U8" s="4">
        <v>-256</v>
      </c>
      <c r="V8" s="4">
        <v>0</v>
      </c>
      <c r="W8" s="4">
        <v>0</v>
      </c>
      <c r="X8" s="4" t="s">
        <v>35</v>
      </c>
      <c r="Y8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18561944297</v>
      </c>
      <c r="B2" s="6">
        <v>44778</v>
      </c>
      <c r="C2" s="6">
        <v>44779</v>
      </c>
      <c r="D2" s="4">
        <v>89</v>
      </c>
      <c r="E2" s="4" t="str">
        <f>VLOOKUP(A2,HOP!A:L,12,0)</f>
        <v>89.00</v>
      </c>
      <c r="F2" s="4" t="str">
        <f>VLOOKUP(A2,HOP!A:C,3,0)</f>
        <v>2637647</v>
      </c>
      <c r="G2" s="4">
        <f>D2-E2</f>
        <v>0</v>
      </c>
      <c r="H2" s="4" t="str">
        <f>$H$1&amp;F2</f>
        <v>，2637647</v>
      </c>
      <c r="I2" s="4" t="str">
        <f>VLOOKUP(A2,HOP!A:U,21,0)</f>
        <v>直连</v>
      </c>
    </row>
    <row r="3" s="4" customFormat="1" spans="1:9">
      <c r="A3" s="5">
        <v>18621816904</v>
      </c>
      <c r="B3" s="6">
        <v>44777</v>
      </c>
      <c r="C3" s="6">
        <v>44779</v>
      </c>
      <c r="D3" s="4">
        <v>333</v>
      </c>
      <c r="E3" s="4" t="str">
        <f>VLOOKUP(A3,HOP!A:L,12,0)</f>
        <v>333.00</v>
      </c>
      <c r="F3" s="4" t="str">
        <f>VLOOKUP(A3,HOP!A:C,3,0)</f>
        <v>2643519</v>
      </c>
      <c r="G3" s="4">
        <f t="shared" ref="G3:G8" si="0">D3-E3</f>
        <v>0</v>
      </c>
      <c r="H3" s="4" t="str">
        <f t="shared" ref="H3:H8" si="1">$H$1&amp;F3</f>
        <v>，2643519</v>
      </c>
      <c r="I3" s="4" t="str">
        <f>VLOOKUP(A3,HOP!A:U,21,0)</f>
        <v>直连</v>
      </c>
    </row>
    <row r="4" s="4" customFormat="1" spans="1:9">
      <c r="A4" s="5">
        <v>18622102741</v>
      </c>
      <c r="B4" s="6">
        <v>44778</v>
      </c>
      <c r="C4" s="6">
        <v>44779</v>
      </c>
      <c r="D4" s="4">
        <v>60</v>
      </c>
      <c r="E4" s="4" t="str">
        <f>VLOOKUP(A4,HOP!A:L,12,0)</f>
        <v>60.00</v>
      </c>
      <c r="F4" s="4" t="str">
        <f>VLOOKUP(A4,HOP!A:C,3,0)</f>
        <v>2643621</v>
      </c>
      <c r="G4" s="4">
        <f t="shared" si="0"/>
        <v>0</v>
      </c>
      <c r="H4" s="4" t="str">
        <f t="shared" si="1"/>
        <v>，2643621</v>
      </c>
      <c r="I4" s="4" t="str">
        <f>VLOOKUP(A4,HOP!A:U,21,0)</f>
        <v>直连</v>
      </c>
    </row>
    <row r="5" s="4" customFormat="1" spans="1:9">
      <c r="A5" s="5">
        <v>18624058558</v>
      </c>
      <c r="B5" s="6">
        <v>44777</v>
      </c>
      <c r="C5" s="6">
        <v>44779</v>
      </c>
      <c r="D5" s="4">
        <v>1230</v>
      </c>
      <c r="E5" s="4" t="str">
        <f>VLOOKUP(A5,HOP!A:L,12,0)</f>
        <v>1230.00</v>
      </c>
      <c r="F5" s="4" t="str">
        <f>VLOOKUP(A5,HOP!A:C,3,0)</f>
        <v>2643885</v>
      </c>
      <c r="G5" s="4">
        <f t="shared" si="0"/>
        <v>0</v>
      </c>
      <c r="H5" s="4" t="str">
        <f t="shared" si="1"/>
        <v>，2643885</v>
      </c>
      <c r="I5" s="4" t="str">
        <f>VLOOKUP(A5,HOP!A:U,21,0)</f>
        <v>直连</v>
      </c>
    </row>
    <row r="6" s="4" customFormat="1" spans="1:9">
      <c r="A6" s="5">
        <v>18634388371</v>
      </c>
      <c r="B6" s="6">
        <v>44778</v>
      </c>
      <c r="C6" s="6">
        <v>44779</v>
      </c>
      <c r="D6" s="4">
        <v>246</v>
      </c>
      <c r="E6" s="4" t="str">
        <f>VLOOKUP(A6,HOP!A:L,12,0)</f>
        <v>246.00</v>
      </c>
      <c r="F6" s="4" t="str">
        <f>VLOOKUP(A6,HOP!A:C,3,0)</f>
        <v>2644710</v>
      </c>
      <c r="G6" s="4">
        <f t="shared" si="0"/>
        <v>0</v>
      </c>
      <c r="H6" s="4" t="str">
        <f t="shared" si="1"/>
        <v>，2644710</v>
      </c>
      <c r="I6" s="4" t="str">
        <f>VLOOKUP(A6,HOP!A:U,21,0)</f>
        <v>直连</v>
      </c>
    </row>
    <row r="7" s="4" customFormat="1" spans="1:9">
      <c r="A7" s="5">
        <v>18634502979</v>
      </c>
      <c r="B7" s="6">
        <v>44778</v>
      </c>
      <c r="C7" s="6">
        <v>44779</v>
      </c>
      <c r="D7" s="4">
        <v>62</v>
      </c>
      <c r="E7" s="4" t="str">
        <f>VLOOKUP(A7,HOP!A:L,12,0)</f>
        <v>62.00</v>
      </c>
      <c r="F7" s="4" t="str">
        <f>VLOOKUP(A7,HOP!A:C,3,0)</f>
        <v>2644760</v>
      </c>
      <c r="G7" s="4">
        <f t="shared" si="0"/>
        <v>0</v>
      </c>
      <c r="H7" s="4" t="str">
        <f t="shared" si="1"/>
        <v>，2644760</v>
      </c>
      <c r="I7" s="4" t="str">
        <f>VLOOKUP(A7,HOP!A:U,21,0)</f>
        <v>直连</v>
      </c>
    </row>
    <row r="8" s="4" customFormat="1" spans="1:10">
      <c r="A8" s="5">
        <v>17892019905</v>
      </c>
      <c r="B8" s="6">
        <v>44772</v>
      </c>
      <c r="C8" s="6">
        <v>44776</v>
      </c>
      <c r="D8" s="4">
        <v>-256</v>
      </c>
      <c r="E8" s="4" t="e">
        <f>VLOOKUP(A8,HOP!A:L,12,0)</f>
        <v>#N/A</v>
      </c>
      <c r="F8" s="4">
        <v>2537658</v>
      </c>
      <c r="G8" s="4" t="e">
        <f t="shared" si="0"/>
        <v>#N/A</v>
      </c>
      <c r="H8" s="4" t="str">
        <f t="shared" si="1"/>
        <v>，2537658</v>
      </c>
      <c r="I8" s="4" t="e">
        <f>VLOOKUP(A8,HOP!A:U,21,0)</f>
        <v>#N/A</v>
      </c>
      <c r="J8" s="4" t="s">
        <v>71</v>
      </c>
    </row>
    <row r="10" spans="4:4">
      <c r="D10" s="4">
        <f>SUM(D2:D9)</f>
        <v>1764</v>
      </c>
    </row>
    <row r="14" spans="1:1">
      <c r="A14" s="4" t="s">
        <v>72</v>
      </c>
    </row>
    <row r="15" spans="1:1">
      <c r="A15" s="4" t="s">
        <v>73</v>
      </c>
    </row>
    <row r="16" spans="1:1">
      <c r="A16" s="4" t="s">
        <v>74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</row>
    <row r="2" s="1" customFormat="1" spans="1:21">
      <c r="A2" s="3">
        <v>18561944297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97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</row>
    <row r="3" s="1" customFormat="1" spans="1:21">
      <c r="A3" s="3">
        <v>18621816904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110</v>
      </c>
      <c r="G3" s="1" t="s">
        <v>98</v>
      </c>
      <c r="H3" s="1" t="s">
        <v>99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116</v>
      </c>
      <c r="S3" s="1" t="s">
        <v>107</v>
      </c>
      <c r="T3" s="1" t="s">
        <v>108</v>
      </c>
      <c r="U3" s="1" t="s">
        <v>109</v>
      </c>
    </row>
    <row r="4" s="1" customFormat="1" spans="1:21">
      <c r="A4" s="3">
        <v>18622102741</v>
      </c>
      <c r="B4" s="1" t="s">
        <v>110</v>
      </c>
      <c r="C4" s="1" t="s">
        <v>117</v>
      </c>
      <c r="D4" s="1" t="s">
        <v>118</v>
      </c>
      <c r="E4" s="1" t="s">
        <v>119</v>
      </c>
      <c r="F4" s="1" t="s">
        <v>97</v>
      </c>
      <c r="G4" s="1" t="s">
        <v>98</v>
      </c>
      <c r="H4" s="1" t="s">
        <v>99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122</v>
      </c>
      <c r="S4" s="1" t="s">
        <v>107</v>
      </c>
      <c r="T4" s="1" t="s">
        <v>108</v>
      </c>
      <c r="U4" s="1" t="s">
        <v>109</v>
      </c>
    </row>
    <row r="5" s="1" customFormat="1" spans="1:21">
      <c r="A5" s="3">
        <v>18624058558</v>
      </c>
      <c r="B5" s="1" t="s">
        <v>110</v>
      </c>
      <c r="C5" s="1" t="s">
        <v>123</v>
      </c>
      <c r="D5" s="1" t="s">
        <v>124</v>
      </c>
      <c r="E5" s="1" t="s">
        <v>125</v>
      </c>
      <c r="F5" s="1" t="s">
        <v>110</v>
      </c>
      <c r="G5" s="1" t="s">
        <v>98</v>
      </c>
      <c r="H5" s="1" t="s">
        <v>99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128</v>
      </c>
      <c r="S5" s="1" t="s">
        <v>107</v>
      </c>
      <c r="T5" s="1" t="s">
        <v>108</v>
      </c>
      <c r="U5" s="1" t="s">
        <v>109</v>
      </c>
    </row>
    <row r="6" s="1" customFormat="1" spans="1:21">
      <c r="A6" s="3">
        <v>18634388371</v>
      </c>
      <c r="B6" s="1" t="s">
        <v>97</v>
      </c>
      <c r="C6" s="1" t="s">
        <v>129</v>
      </c>
      <c r="D6" s="1" t="s">
        <v>130</v>
      </c>
      <c r="E6" s="1" t="s">
        <v>131</v>
      </c>
      <c r="F6" s="1" t="s">
        <v>97</v>
      </c>
      <c r="G6" s="1" t="s">
        <v>98</v>
      </c>
      <c r="H6" s="1" t="s">
        <v>99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134</v>
      </c>
      <c r="S6" s="1" t="s">
        <v>107</v>
      </c>
      <c r="T6" s="1" t="s">
        <v>108</v>
      </c>
      <c r="U6" s="1" t="s">
        <v>109</v>
      </c>
    </row>
    <row r="7" s="1" customFormat="1" spans="1:21">
      <c r="A7" s="3">
        <v>18634502979</v>
      </c>
      <c r="B7" s="1" t="s">
        <v>97</v>
      </c>
      <c r="C7" s="1" t="s">
        <v>135</v>
      </c>
      <c r="D7" s="1" t="s">
        <v>136</v>
      </c>
      <c r="E7" s="1" t="s">
        <v>137</v>
      </c>
      <c r="F7" s="1" t="s">
        <v>97</v>
      </c>
      <c r="G7" s="1" t="s">
        <v>98</v>
      </c>
      <c r="H7" s="1" t="s">
        <v>99</v>
      </c>
      <c r="I7" s="1" t="s">
        <v>138</v>
      </c>
      <c r="J7" s="1" t="s">
        <v>30</v>
      </c>
      <c r="K7" s="1" t="s">
        <v>139</v>
      </c>
      <c r="L7" s="1" t="s">
        <v>139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140</v>
      </c>
      <c r="S7" s="1" t="s">
        <v>107</v>
      </c>
      <c r="T7" s="1" t="s">
        <v>108</v>
      </c>
      <c r="U7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2022-08-09T01:56:00Z</dcterms:created>
  <dcterms:modified xsi:type="dcterms:W3CDTF">2022-08-10T03:43:09Z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AFC96C20360D48EC971AADFB290EFA06</vt:lpwstr>
  </property>
  <property fmtid="{D5CDD505-2E9C-101B-9397-08002B2CF9AE}" pid="3" name="KSOProductBuildVer">
    <vt:lpwstr>2052-11.1.0.12302</vt:lpwstr>
  </property>
</Properties>
</file>