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<sst xmlns="http://schemas.openxmlformats.org/spreadsheetml/2006/main" count="218" uniqueCount="111">
  <si>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</si>
  <si>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</si>
  <si>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</si>
  <si>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</si>
  <si>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</si>
  <si>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</si>
  <si>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</si>
  <si>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</si>
  <si>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</si>
  <si>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</si>
  <si>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</si>
  <si>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</si>
  <si>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</si>
  <si>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</si>
  <si>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</si>
  <si>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</si>
  <si>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</si>
  <si>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</si>
  <si>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</si>
  <si>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</si>
  <si>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</si>
  <si>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</si>
  <si>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</si>
  <si>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</si>
  <si>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</si>
  <si>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18594556509	</t>
  </si>
  <si>
    <t>Ctrip</t>
  </si>
  <si>
    <t>正常</t>
  </si>
  <si>
    <t>[贵阳]白玉兰酒店（贵阳喷水池商业中心地铁站店）(73267509)</t>
  </si>
  <si>
    <t>静雅双床房&lt;双人入住&gt;&lt;内宾&gt;&lt;预付&gt;&lt;双早&gt;</t>
  </si>
  <si>
    <t>CNY</t>
  </si>
  <si>
    <t>郑扬</t>
  </si>
  <si>
    <t>CA11323220810CNY</t>
  </si>
  <si>
    <t>未提现</t>
  </si>
  <si>
    <t>携程开票</t>
  </si>
  <si>
    <t xml:space="preserve">	</t>
  </si>
  <si>
    <t xml:space="preserve">999218651973384	</t>
  </si>
  <si>
    <t>[湛江]城市便捷酒店(湛江椹川大道南店)(71585376)</t>
  </si>
  <si>
    <t>特惠大床房&lt;双人入住&gt;&lt;内宾&gt;&lt;预付&gt;&lt;无早&gt;</t>
  </si>
  <si>
    <t>何惠燕</t>
  </si>
  <si>
    <t xml:space="preserve">999218652840032	</t>
  </si>
  <si>
    <t>[武汉]城市便捷酒店(武汉临空港大道店)(71584682)</t>
  </si>
  <si>
    <t>标准大床房&lt;双人入住&gt;&lt;内宾&gt;&lt;预付&gt;&lt;无早&gt;</t>
  </si>
  <si>
    <t>江小场</t>
  </si>
  <si>
    <t xml:space="preserve">18653924271	</t>
  </si>
  <si>
    <t>[银川]银川凸凹洲际酒店(85215564)</t>
  </si>
  <si>
    <t>简约大床房&lt;双人入住&gt;&lt;内宾&gt;&lt;预付&gt;&lt;无早&gt;</t>
  </si>
  <si>
    <t>马涛</t>
  </si>
  <si>
    <t xml:space="preserve">2646450	</t>
  </si>
  <si>
    <t xml:space="preserve">1555826872674189316	</t>
  </si>
  <si>
    <t xml:space="preserve">18659123380	</t>
  </si>
  <si>
    <t>[济南]城市便捷酒店(济南火车站店)(71582100)</t>
  </si>
  <si>
    <t>大床房&lt;双人入住&gt;&lt;内宾&gt;&lt;预付&gt;&lt;无早&gt;</t>
  </si>
  <si>
    <t>郭明强</t>
  </si>
  <si>
    <t>，</t>
  </si>
  <si>
    <t>999218651973384</t>
  </si>
  <si>
    <t>999218652840032</t>
  </si>
  <si>
    <t>A220810094453481</t>
  </si>
  <si>
    <t>CNY / HKD 当前参考汇率: 1.161712147</t>
  </si>
  <si>
    <t>总计： 1460.47 CNY/
1696.65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</si>
  <si>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</si>
  <si>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</si>
  <si>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</si>
  <si>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</si>
  <si>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</si>
  <si>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</si>
  <si>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</si>
  <si>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</si>
  <si>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</si>
  <si>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</si>
  <si>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</si>
  <si>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</si>
  <si>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</si>
  <si>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</si>
  <si>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</si>
  <si>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</si>
  <si>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</si>
  <si>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</si>
  <si>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2022-08-01</t>
  </si>
  <si>
    <t>2640818</t>
  </si>
  <si>
    <t>白玉兰贵阳喷水池商业中心地铁站酒店</t>
  </si>
  <si>
    <t>2022-08-05</t>
  </si>
  <si>
    <t>2022-08-07</t>
  </si>
  <si>
    <t>退房日月结</t>
  </si>
  <si>
    <t>774.56</t>
  </si>
  <si>
    <t>RMB</t>
  </si>
  <si>
    <t>0</t>
  </si>
  <si>
    <t>0.00</t>
  </si>
  <si>
    <t>携程汇智国内直连</t>
  </si>
  <si>
    <t>1861</t>
  </si>
  <si>
    <t>2022-08-01 22:44:23</t>
  </si>
  <si>
    <t>否</t>
  </si>
  <si>
    <t>汇智国际旅游发展有限公司</t>
  </si>
  <si>
    <t>直连</t>
  </si>
  <si>
    <t>2022-08-06</t>
  </si>
  <si>
    <t>2646219</t>
  </si>
  <si>
    <t>城市便捷湛江椹川大道南店</t>
  </si>
  <si>
    <t>151.98</t>
  </si>
  <si>
    <t>2022-08-06 12:10:21</t>
  </si>
  <si>
    <t>2646317</t>
  </si>
  <si>
    <t>城市便捷酒店(武汉临空港大道店)</t>
  </si>
  <si>
    <t>183.60</t>
  </si>
  <si>
    <t>2022-08-06 13:47:43</t>
  </si>
  <si>
    <t>2646450</t>
  </si>
  <si>
    <t>银川凸凹洲际酒店</t>
  </si>
  <si>
    <t>142.25</t>
  </si>
  <si>
    <t>2022-08-06 16:03:27</t>
  </si>
  <si>
    <t>2646669</t>
  </si>
  <si>
    <t>城市便捷酒店(济南火车站店)</t>
  </si>
  <si>
    <t>208.08</t>
  </si>
  <si>
    <t>2022-08-06 20:02:20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</si>
</sst>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1" fillId="0" borderId="0" xfId="0" applyNumberFormat="1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12</xdr:col>
      <xdr:colOff>638175</xdr:colOff>
      <xdr:row>55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9620250" cy="5257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44778</v>
      </c>
      <c r="G2" s="6">
        <v>44780</v>
      </c>
      <c r="H2" s="4">
        <v>1</v>
      </c>
      <c r="I2" s="4">
        <v>2</v>
      </c>
      <c r="J2" s="4">
        <v>2</v>
      </c>
      <c r="K2" s="4" t="s">
        <v>30</v>
      </c>
      <c r="L2" s="4">
        <v>774.56</v>
      </c>
      <c r="M2" s="4">
        <v>774.56</v>
      </c>
      <c r="N2" s="4" t="s">
        <v>31</v>
      </c>
      <c r="O2" s="4" t="s">
        <v>32</v>
      </c>
      <c r="P2" s="4" t="s">
        <v>33</v>
      </c>
      <c r="Q2" s="4">
        <v>0</v>
      </c>
      <c r="R2" s="7">
        <v>44774</v>
      </c>
      <c r="S2" s="6">
        <v>44783</v>
      </c>
      <c r="T2" s="4" t="s">
        <v>34</v>
      </c>
      <c r="U2" s="4">
        <v>774.56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44779</v>
      </c>
      <c r="G3" s="6">
        <v>44780</v>
      </c>
      <c r="H3" s="4">
        <v>1</v>
      </c>
      <c r="I3" s="4">
        <v>1</v>
      </c>
      <c r="J3" s="4">
        <v>1</v>
      </c>
      <c r="K3" s="4" t="s">
        <v>30</v>
      </c>
      <c r="L3" s="4">
        <v>151.98</v>
      </c>
      <c r="M3" s="4">
        <v>151.98</v>
      </c>
      <c r="N3" s="4" t="s">
        <v>39</v>
      </c>
      <c r="O3" s="4" t="s">
        <v>32</v>
      </c>
      <c r="P3" s="4" t="s">
        <v>33</v>
      </c>
      <c r="Q3" s="4">
        <v>0</v>
      </c>
      <c r="R3" s="7">
        <v>44779</v>
      </c>
      <c r="S3" s="6">
        <v>44783</v>
      </c>
      <c r="T3" s="4" t="s">
        <v>34</v>
      </c>
      <c r="U3" s="4">
        <v>151.98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44779</v>
      </c>
      <c r="G4" s="6">
        <v>44780</v>
      </c>
      <c r="H4" s="4">
        <v>1</v>
      </c>
      <c r="I4" s="4">
        <v>1</v>
      </c>
      <c r="J4" s="4">
        <v>1</v>
      </c>
      <c r="K4" s="4" t="s">
        <v>30</v>
      </c>
      <c r="L4" s="4">
        <v>183.6</v>
      </c>
      <c r="M4" s="4">
        <v>183.6</v>
      </c>
      <c r="N4" s="4" t="s">
        <v>43</v>
      </c>
      <c r="O4" s="4" t="s">
        <v>32</v>
      </c>
      <c r="P4" s="4" t="s">
        <v>33</v>
      </c>
      <c r="Q4" s="4">
        <v>0</v>
      </c>
      <c r="R4" s="7">
        <v>44779</v>
      </c>
      <c r="S4" s="6">
        <v>44783</v>
      </c>
      <c r="T4" s="4" t="s">
        <v>34</v>
      </c>
      <c r="U4" s="4">
        <v>183.6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44779</v>
      </c>
      <c r="G5" s="6">
        <v>44780</v>
      </c>
      <c r="H5" s="4">
        <v>1</v>
      </c>
      <c r="I5" s="4">
        <v>1</v>
      </c>
      <c r="J5" s="4">
        <v>1</v>
      </c>
      <c r="K5" s="4" t="s">
        <v>30</v>
      </c>
      <c r="L5" s="4">
        <v>142.25</v>
      </c>
      <c r="M5" s="4">
        <v>142.25</v>
      </c>
      <c r="N5" s="4" t="s">
        <v>47</v>
      </c>
      <c r="O5" s="4" t="s">
        <v>32</v>
      </c>
      <c r="P5" s="4" t="s">
        <v>33</v>
      </c>
      <c r="Q5" s="4">
        <v>0</v>
      </c>
      <c r="R5" s="7">
        <v>44779</v>
      </c>
      <c r="S5" s="6">
        <v>44783</v>
      </c>
      <c r="T5" s="4" t="s">
        <v>34</v>
      </c>
      <c r="U5" s="4">
        <v>142.25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44779</v>
      </c>
      <c r="G6" s="6">
        <v>44780</v>
      </c>
      <c r="H6" s="4">
        <v>1</v>
      </c>
      <c r="I6" s="4">
        <v>1</v>
      </c>
      <c r="J6" s="4">
        <v>1</v>
      </c>
      <c r="K6" s="4" t="s">
        <v>30</v>
      </c>
      <c r="L6" s="4">
        <v>208.08</v>
      </c>
      <c r="M6" s="4">
        <v>208.08</v>
      </c>
      <c r="N6" s="4" t="s">
        <v>53</v>
      </c>
      <c r="O6" s="4" t="s">
        <v>32</v>
      </c>
      <c r="P6" s="4" t="s">
        <v>33</v>
      </c>
      <c r="Q6" s="4">
        <v>0</v>
      </c>
      <c r="R6" s="7">
        <v>44779</v>
      </c>
      <c r="S6" s="6">
        <v>44783</v>
      </c>
      <c r="T6" s="4" t="s">
        <v>34</v>
      </c>
      <c r="U6" s="4">
        <v>208.08</v>
      </c>
      <c r="V6" s="4">
        <v>0</v>
      </c>
      <c r="W6" s="4">
        <v>0</v>
      </c>
      <c r="X6" s="4" t="s">
        <v>35</v>
      </c>
      <c r="Y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8.125" style="4" customWidth="1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spans="1:9">
      <c r="A2" s="5">
        <v>18594556509</v>
      </c>
      <c r="B2" s="6">
        <v>44778</v>
      </c>
      <c r="C2" s="6">
        <v>44780</v>
      </c>
      <c r="D2" s="4">
        <v>774.56</v>
      </c>
      <c r="E2" s="4" t="str">
        <f>VLOOKUP(A2,HOP!A:L,12,0)</f>
        <v>774.56</v>
      </c>
      <c r="F2" s="4" t="str">
        <f>VLOOKUP(A2,HOP!A:C,3,0)</f>
        <v>2640818</v>
      </c>
      <c r="G2" s="4">
        <f>D2-E2</f>
        <v>0</v>
      </c>
      <c r="H2" s="4" t="str">
        <f>$H$1&amp;F2</f>
        <v>，2640818</v>
      </c>
      <c r="I2" s="4" t="str">
        <f>VLOOKUP(A2,HOP!A:U,21,0)</f>
        <v>直连</v>
      </c>
    </row>
    <row r="3" s="4" customFormat="1" spans="1:9">
      <c r="A3" s="8" t="s">
        <v>55</v>
      </c>
      <c r="B3" s="6">
        <v>44779</v>
      </c>
      <c r="C3" s="6">
        <v>44780</v>
      </c>
      <c r="D3" s="4">
        <v>151.98</v>
      </c>
      <c r="E3" s="4" t="str">
        <f>VLOOKUP(A3,HOP!A:L,12,0)</f>
        <v>151.98</v>
      </c>
      <c r="F3" s="4" t="str">
        <f>VLOOKUP(A3,HOP!A:C,3,0)</f>
        <v>2646219</v>
      </c>
      <c r="G3" s="4">
        <f>D3-E3</f>
        <v>0</v>
      </c>
      <c r="H3" s="4" t="str">
        <f>$H$1&amp;F3</f>
        <v>，2646219</v>
      </c>
      <c r="I3" s="4" t="str">
        <f>VLOOKUP(A3,HOP!A:U,21,0)</f>
        <v>直连</v>
      </c>
    </row>
    <row r="4" s="4" customFormat="1" spans="1:9">
      <c r="A4" s="8" t="s">
        <v>56</v>
      </c>
      <c r="B4" s="6">
        <v>44779</v>
      </c>
      <c r="C4" s="6">
        <v>44780</v>
      </c>
      <c r="D4" s="4">
        <v>183.6</v>
      </c>
      <c r="E4" s="4" t="str">
        <f>VLOOKUP(A4,HOP!A:L,12,0)</f>
        <v>183.60</v>
      </c>
      <c r="F4" s="4" t="str">
        <f>VLOOKUP(A4,HOP!A:C,3,0)</f>
        <v>2646317</v>
      </c>
      <c r="G4" s="4">
        <f>D4-E4</f>
        <v>0</v>
      </c>
      <c r="H4" s="4" t="str">
        <f>$H$1&amp;F4</f>
        <v>，2646317</v>
      </c>
      <c r="I4" s="4" t="str">
        <f>VLOOKUP(A4,HOP!A:U,21,0)</f>
        <v>直连</v>
      </c>
    </row>
    <row r="5" s="4" customFormat="1" spans="1:9">
      <c r="A5" s="5">
        <v>18653924271</v>
      </c>
      <c r="B5" s="6">
        <v>44779</v>
      </c>
      <c r="C5" s="6">
        <v>44780</v>
      </c>
      <c r="D5" s="4">
        <v>142.25</v>
      </c>
      <c r="E5" s="4" t="str">
        <f>VLOOKUP(A5,HOP!A:L,12,0)</f>
        <v>142.25</v>
      </c>
      <c r="F5" s="4" t="str">
        <f>VLOOKUP(A5,HOP!A:C,3,0)</f>
        <v>2646450</v>
      </c>
      <c r="G5" s="4">
        <f>D5-E5</f>
        <v>0</v>
      </c>
      <c r="H5" s="4" t="str">
        <f>$H$1&amp;F5</f>
        <v>，2646450</v>
      </c>
      <c r="I5" s="4" t="str">
        <f>VLOOKUP(A5,HOP!A:U,21,0)</f>
        <v>直连</v>
      </c>
    </row>
    <row r="6" s="4" customFormat="1" spans="1:9">
      <c r="A6" s="5">
        <v>18659123380</v>
      </c>
      <c r="B6" s="6">
        <v>44779</v>
      </c>
      <c r="C6" s="6">
        <v>44780</v>
      </c>
      <c r="D6" s="4">
        <v>208.08</v>
      </c>
      <c r="E6" s="4" t="str">
        <f>VLOOKUP(A6,HOP!A:L,12,0)</f>
        <v>208.08</v>
      </c>
      <c r="F6" s="4" t="str">
        <f>VLOOKUP(A6,HOP!A:C,3,0)</f>
        <v>2646669</v>
      </c>
      <c r="G6" s="4">
        <f>D6-E6</f>
        <v>0</v>
      </c>
      <c r="H6" s="4" t="str">
        <f>$H$1&amp;F6</f>
        <v>，2646669</v>
      </c>
      <c r="I6" s="4" t="str">
        <f>VLOOKUP(A6,HOP!A:U,21,0)</f>
        <v>直连</v>
      </c>
    </row>
    <row r="8" spans="4:4">
      <c r="D8" s="4">
        <f>SUM(D2:D7)</f>
        <v>1460.47</v>
      </c>
    </row>
    <row r="15" spans="1:1">
      <c r="A15" s="4" t="s">
        <v>57</v>
      </c>
    </row>
    <row r="16" spans="1:1">
      <c r="A16" s="4" t="s">
        <v>58</v>
      </c>
    </row>
    <row r="17" spans="1:1">
      <c r="A17" s="4" t="s">
        <v>59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C10" sqref="C10"/>
    </sheetView>
  </sheetViews>
  <sheetFormatPr defaultColWidth="8" defaultRowHeight="12.75" outlineLevelRow="5"/>
  <cols>
    <col min="1" max="1" width="15.5" style="1" customWidth="1"/>
    <col min="2" max="16383" width="8" style="1"/>
  </cols>
  <sheetData>
    <row r="1" s="1" customFormat="1" spans="1:21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</row>
    <row r="2" s="1" customFormat="1" spans="1:21">
      <c r="A2" s="3">
        <v>18594556509</v>
      </c>
      <c r="B2" s="1" t="s">
        <v>78</v>
      </c>
      <c r="C2" s="1" t="s">
        <v>79</v>
      </c>
      <c r="D2" s="1" t="s">
        <v>80</v>
      </c>
      <c r="E2" s="1" t="s">
        <v>31</v>
      </c>
      <c r="F2" s="1" t="s">
        <v>81</v>
      </c>
      <c r="G2" s="1" t="s">
        <v>82</v>
      </c>
      <c r="H2" s="1" t="s">
        <v>83</v>
      </c>
      <c r="I2" s="1" t="s">
        <v>84</v>
      </c>
      <c r="J2" s="1" t="s">
        <v>85</v>
      </c>
      <c r="K2" s="1" t="s">
        <v>84</v>
      </c>
      <c r="L2" s="1" t="s">
        <v>84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 t="s">
        <v>93</v>
      </c>
    </row>
    <row r="3" s="1" customFormat="1" spans="1:21">
      <c r="A3" s="9" t="s">
        <v>55</v>
      </c>
      <c r="B3" s="1" t="s">
        <v>94</v>
      </c>
      <c r="C3" s="1" t="s">
        <v>95</v>
      </c>
      <c r="D3" s="1" t="s">
        <v>96</v>
      </c>
      <c r="E3" s="1" t="s">
        <v>39</v>
      </c>
      <c r="F3" s="1" t="s">
        <v>94</v>
      </c>
      <c r="G3" s="1" t="s">
        <v>82</v>
      </c>
      <c r="H3" s="1" t="s">
        <v>83</v>
      </c>
      <c r="I3" s="1" t="s">
        <v>97</v>
      </c>
      <c r="J3" s="1" t="s">
        <v>85</v>
      </c>
      <c r="K3" s="1" t="s">
        <v>97</v>
      </c>
      <c r="L3" s="1" t="s">
        <v>97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98</v>
      </c>
      <c r="S3" s="1" t="s">
        <v>91</v>
      </c>
      <c r="T3" s="1" t="s">
        <v>92</v>
      </c>
      <c r="U3" s="1" t="s">
        <v>93</v>
      </c>
    </row>
    <row r="4" s="1" customFormat="1" spans="1:21">
      <c r="A4" s="9" t="s">
        <v>56</v>
      </c>
      <c r="B4" s="1" t="s">
        <v>94</v>
      </c>
      <c r="C4" s="1" t="s">
        <v>99</v>
      </c>
      <c r="D4" s="1" t="s">
        <v>100</v>
      </c>
      <c r="E4" s="1" t="s">
        <v>43</v>
      </c>
      <c r="F4" s="1" t="s">
        <v>94</v>
      </c>
      <c r="G4" s="1" t="s">
        <v>82</v>
      </c>
      <c r="H4" s="1" t="s">
        <v>83</v>
      </c>
      <c r="I4" s="1" t="s">
        <v>101</v>
      </c>
      <c r="J4" s="1" t="s">
        <v>85</v>
      </c>
      <c r="K4" s="1" t="s">
        <v>101</v>
      </c>
      <c r="L4" s="1" t="s">
        <v>101</v>
      </c>
      <c r="M4" s="1" t="s">
        <v>86</v>
      </c>
      <c r="N4" s="1" t="s">
        <v>86</v>
      </c>
      <c r="O4" s="1" t="s">
        <v>87</v>
      </c>
      <c r="P4" s="1" t="s">
        <v>88</v>
      </c>
      <c r="Q4" s="1" t="s">
        <v>89</v>
      </c>
      <c r="R4" s="1" t="s">
        <v>102</v>
      </c>
      <c r="S4" s="1" t="s">
        <v>91</v>
      </c>
      <c r="T4" s="1" t="s">
        <v>92</v>
      </c>
      <c r="U4" s="1" t="s">
        <v>93</v>
      </c>
    </row>
    <row r="5" s="1" customFormat="1" spans="1:21">
      <c r="A5" s="3">
        <v>18653924271</v>
      </c>
      <c r="B5" s="1" t="s">
        <v>94</v>
      </c>
      <c r="C5" s="1" t="s">
        <v>103</v>
      </c>
      <c r="D5" s="1" t="s">
        <v>104</v>
      </c>
      <c r="E5" s="1" t="s">
        <v>47</v>
      </c>
      <c r="F5" s="1" t="s">
        <v>94</v>
      </c>
      <c r="G5" s="1" t="s">
        <v>82</v>
      </c>
      <c r="H5" s="1" t="s">
        <v>83</v>
      </c>
      <c r="I5" s="1" t="s">
        <v>105</v>
      </c>
      <c r="J5" s="1" t="s">
        <v>85</v>
      </c>
      <c r="K5" s="1" t="s">
        <v>105</v>
      </c>
      <c r="L5" s="1" t="s">
        <v>105</v>
      </c>
      <c r="M5" s="1" t="s">
        <v>86</v>
      </c>
      <c r="N5" s="1" t="s">
        <v>86</v>
      </c>
      <c r="O5" s="1" t="s">
        <v>87</v>
      </c>
      <c r="P5" s="1" t="s">
        <v>88</v>
      </c>
      <c r="Q5" s="1" t="s">
        <v>89</v>
      </c>
      <c r="R5" s="1" t="s">
        <v>106</v>
      </c>
      <c r="S5" s="1" t="s">
        <v>91</v>
      </c>
      <c r="T5" s="1" t="s">
        <v>92</v>
      </c>
      <c r="U5" s="1" t="s">
        <v>93</v>
      </c>
    </row>
    <row r="6" s="1" customFormat="1" spans="1:21">
      <c r="A6" s="3">
        <v>18659123380</v>
      </c>
      <c r="B6" s="1" t="s">
        <v>94</v>
      </c>
      <c r="C6" s="1" t="s">
        <v>107</v>
      </c>
      <c r="D6" s="1" t="s">
        <v>108</v>
      </c>
      <c r="E6" s="1" t="s">
        <v>53</v>
      </c>
      <c r="F6" s="1" t="s">
        <v>94</v>
      </c>
      <c r="G6" s="1" t="s">
        <v>82</v>
      </c>
      <c r="H6" s="1" t="s">
        <v>83</v>
      </c>
      <c r="I6" s="1" t="s">
        <v>109</v>
      </c>
      <c r="J6" s="1" t="s">
        <v>85</v>
      </c>
      <c r="K6" s="1" t="s">
        <v>109</v>
      </c>
      <c r="L6" s="1" t="s">
        <v>109</v>
      </c>
      <c r="M6" s="1" t="s">
        <v>86</v>
      </c>
      <c r="N6" s="1" t="s">
        <v>86</v>
      </c>
      <c r="O6" s="1" t="s">
        <v>87</v>
      </c>
      <c r="P6" s="1" t="s">
        <v>88</v>
      </c>
      <c r="Q6" s="1" t="s">
        <v>89</v>
      </c>
      <c r="R6" s="1" t="s">
        <v>110</v>
      </c>
      <c r="S6" s="1" t="s">
        <v>91</v>
      </c>
      <c r="T6" s="1" t="s">
        <v>92</v>
      </c>
      <c r="U6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2022-08-10T01:40:38Z</dcterms:created>
  <dcterms:modified xsi:type="dcterms:W3CDTF">2022-08-10T01:44:58Z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5B5754457D7741D683E69DBC20D48506</vt:lpwstr>
  </property>
  <property fmtid="{D5CDD505-2E9C-101B-9397-08002B2CF9AE}" pid="3" name="KSOProductBuildVer">
    <vt:lpwstr>2052-11.1.0.12302</vt:lpwstr>
  </property>
</Properties>
</file>