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<sst xmlns="http://schemas.openxmlformats.org/spreadsheetml/2006/main" count="217" uniqueCount="109">
  <si>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</si>
  <si>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</si>
  <si>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</si>
  <si>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</si>
  <si>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</si>
  <si>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</si>
  <si>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</si>
  <si>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</si>
  <si>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</si>
  <si>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</si>
  <si>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</si>
  <si>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</si>
  <si>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</si>
  <si>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</si>
  <si>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</si>
  <si>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</si>
  <si>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</si>
  <si>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</si>
  <si>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</si>
  <si>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</si>
  <si>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</si>
  <si>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</si>
  <si>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</si>
  <si>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</si>
  <si>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</si>
  <si>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18625723555	</t>
  </si>
  <si>
    <t>Ctrip</t>
  </si>
  <si>
    <t>正常</t>
  </si>
  <si>
    <t>[广州]城市便捷酒店(广州麓苑路淘金店)(71633018)</t>
  </si>
  <si>
    <t>标准大床房&lt;双人入住&gt;&lt;内宾&gt;&lt;预付&gt;&lt;无早&gt;</t>
  </si>
  <si>
    <t>CNY</t>
  </si>
  <si>
    <t>梁朝祺</t>
  </si>
  <si>
    <t>CA11323220811CNY</t>
  </si>
  <si>
    <t>未提现</t>
  </si>
  <si>
    <t>携程开票</t>
  </si>
  <si>
    <t xml:space="preserve">	</t>
  </si>
  <si>
    <t xml:space="preserve">999218643121060	</t>
  </si>
  <si>
    <t>[宁波]宁波机场鄞州大道亚朵酒店(46275374)</t>
  </si>
  <si>
    <t>高级双床房&lt;双人入住&gt;&lt;内宾&gt;&lt;预付&gt;&lt;单早&gt;</t>
  </si>
  <si>
    <t>邹蓉</t>
  </si>
  <si>
    <t xml:space="preserve">2645444	</t>
  </si>
  <si>
    <t>取消</t>
  </si>
  <si>
    <t xml:space="preserve">18663832489	</t>
  </si>
  <si>
    <t>[广州]广州花都金融中心亚朵酒店(89919873)</t>
  </si>
  <si>
    <t>雅致大床房&lt;双人入住&gt;&lt;内宾&gt;&lt;预付&gt;&lt;单早&gt;</t>
  </si>
  <si>
    <t>刘晓伟</t>
  </si>
  <si>
    <t xml:space="preserve">18670239031	</t>
  </si>
  <si>
    <t>[景德镇]城市便捷酒店(景德镇新厂路陶溪川店)(71586709)</t>
  </si>
  <si>
    <t>商务双床间&lt;双人入住&gt;&lt;内宾&gt;&lt;预付&gt;&lt;无早&gt;</t>
  </si>
  <si>
    <t>成浩,谭利春</t>
  </si>
  <si>
    <t>，</t>
  </si>
  <si>
    <t>999218643121060</t>
  </si>
  <si>
    <t>A220811095527481</t>
  </si>
  <si>
    <t>CNY / HKD 当前参考汇率: 1.165949525</t>
  </si>
  <si>
    <t>总计： 1195.32 CNY/
1393.68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</si>
  <si>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</si>
  <si>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</si>
  <si>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</si>
  <si>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</si>
  <si>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</si>
  <si>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</si>
  <si>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</si>
  <si>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</si>
  <si>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</si>
  <si>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</si>
  <si>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</si>
  <si>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</si>
  <si>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</si>
  <si>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</si>
  <si>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</si>
  <si>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</si>
  <si>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</si>
  <si>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</si>
  <si>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2022-08-07</t>
  </si>
  <si>
    <t>2647613</t>
  </si>
  <si>
    <t>城市便捷酒店(景德镇新厂路陶溪川店)</t>
  </si>
  <si>
    <t>2022-08-08</t>
  </si>
  <si>
    <t>退房日月结</t>
  </si>
  <si>
    <t>350.88</t>
  </si>
  <si>
    <t>RMB</t>
  </si>
  <si>
    <t>0</t>
  </si>
  <si>
    <t>0.00</t>
  </si>
  <si>
    <t>携程汇智国内直连</t>
  </si>
  <si>
    <t>1861</t>
  </si>
  <si>
    <t>2022-08-07 20:06:30</t>
  </si>
  <si>
    <t>否</t>
  </si>
  <si>
    <t>汇智国际旅游发展有限公司</t>
  </si>
  <si>
    <t>直连</t>
  </si>
  <si>
    <t>2647281</t>
  </si>
  <si>
    <t>广州花都保利金融中心亚朵酒店</t>
  </si>
  <si>
    <t>454.80</t>
  </si>
  <si>
    <t>2022-08-07 13:07:55</t>
  </si>
  <si>
    <t>2022-08-05</t>
  </si>
  <si>
    <t>2645444</t>
  </si>
  <si>
    <t>宁波机场鄞州大道亚朵酒店</t>
  </si>
  <si>
    <t>2022-08-05 18:25:48</t>
  </si>
  <si>
    <t>2022-08-04</t>
  </si>
  <si>
    <t>2644075</t>
  </si>
  <si>
    <t>城市便捷酒店(广州麓苑路淘金店)</t>
  </si>
  <si>
    <t>2022-08-06</t>
  </si>
  <si>
    <t>389.64</t>
  </si>
  <si>
    <t>2022-08-04 15:03:28</t>
  </si>
  <si>
    <t>18572391635，</t>
  </si>
  <si>
    <t>2022-08-03</t>
  </si>
  <si>
    <t>2643225</t>
  </si>
  <si>
    <t>宏伟城市度假酒店</t>
  </si>
  <si>
    <t>CHUGH SATISH,CHUGH SATISH,CHUGH SATISH,CHUGH SATISH</t>
  </si>
  <si>
    <t>2022-08-03 20:40:03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</si>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</sst>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12</xdr:col>
      <xdr:colOff>476250</xdr:colOff>
      <xdr:row>50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039225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44779</v>
      </c>
      <c r="G2" s="6">
        <v>44781</v>
      </c>
      <c r="H2" s="4">
        <v>1</v>
      </c>
      <c r="I2" s="4">
        <v>2</v>
      </c>
      <c r="J2" s="4">
        <v>2</v>
      </c>
      <c r="K2" s="4" t="s">
        <v>30</v>
      </c>
      <c r="L2" s="4">
        <v>389.64</v>
      </c>
      <c r="M2" s="4">
        <v>389.64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44777</v>
      </c>
      <c r="S2" s="6">
        <v>44784</v>
      </c>
      <c r="T2" s="4" t="s">
        <v>34</v>
      </c>
      <c r="U2" s="4">
        <v>389.64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44780</v>
      </c>
      <c r="G3" s="6">
        <v>44781</v>
      </c>
      <c r="H3" s="4">
        <v>1</v>
      </c>
      <c r="I3" s="4">
        <v>1</v>
      </c>
      <c r="J3" s="4">
        <v>1</v>
      </c>
      <c r="K3" s="4" t="s">
        <v>30</v>
      </c>
      <c r="L3" s="4">
        <v>294.57</v>
      </c>
      <c r="M3" s="4">
        <v>294.57</v>
      </c>
      <c r="N3" s="4" t="s">
        <v>39</v>
      </c>
      <c r="O3" s="4" t="s">
        <v>32</v>
      </c>
      <c r="P3" s="4" t="s">
        <v>33</v>
      </c>
      <c r="Q3" s="4">
        <v>0</v>
      </c>
      <c r="R3" s="7">
        <v>44778</v>
      </c>
      <c r="S3" s="6">
        <v>44784</v>
      </c>
      <c r="T3" s="4" t="s">
        <v>34</v>
      </c>
      <c r="U3" s="4">
        <v>294.57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44780</v>
      </c>
      <c r="G4" s="6">
        <v>44781</v>
      </c>
      <c r="H4" s="4">
        <v>1</v>
      </c>
      <c r="I4" s="4">
        <v>1</v>
      </c>
      <c r="J4" s="4">
        <v>1</v>
      </c>
      <c r="K4" s="4" t="s">
        <v>30</v>
      </c>
      <c r="L4" s="4">
        <v>-294.57</v>
      </c>
      <c r="M4" s="4">
        <v>-294.57</v>
      </c>
      <c r="N4" s="4" t="s">
        <v>39</v>
      </c>
      <c r="O4" s="4" t="s">
        <v>32</v>
      </c>
      <c r="P4" s="4" t="s">
        <v>33</v>
      </c>
      <c r="Q4" s="4">
        <v>0</v>
      </c>
      <c r="R4" s="7">
        <v>44778</v>
      </c>
      <c r="S4" s="6">
        <v>44784</v>
      </c>
      <c r="T4" s="4" t="s">
        <v>34</v>
      </c>
      <c r="U4" s="4">
        <v>-294.57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44780</v>
      </c>
      <c r="G5" s="6">
        <v>44781</v>
      </c>
      <c r="H5" s="4">
        <v>1</v>
      </c>
      <c r="I5" s="4">
        <v>1</v>
      </c>
      <c r="J5" s="4">
        <v>1</v>
      </c>
      <c r="K5" s="4" t="s">
        <v>30</v>
      </c>
      <c r="L5" s="4">
        <v>454.8</v>
      </c>
      <c r="M5" s="4">
        <v>454.8</v>
      </c>
      <c r="N5" s="4" t="s">
        <v>45</v>
      </c>
      <c r="O5" s="4" t="s">
        <v>32</v>
      </c>
      <c r="P5" s="4" t="s">
        <v>33</v>
      </c>
      <c r="Q5" s="4">
        <v>0</v>
      </c>
      <c r="R5" s="7">
        <v>44780</v>
      </c>
      <c r="S5" s="6">
        <v>44784</v>
      </c>
      <c r="T5" s="4" t="s">
        <v>34</v>
      </c>
      <c r="U5" s="4">
        <v>454.8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44780</v>
      </c>
      <c r="G6" s="6">
        <v>44781</v>
      </c>
      <c r="H6" s="4">
        <v>2</v>
      </c>
      <c r="I6" s="4">
        <v>1</v>
      </c>
      <c r="J6" s="4">
        <v>2</v>
      </c>
      <c r="K6" s="4" t="s">
        <v>30</v>
      </c>
      <c r="L6" s="4">
        <v>350.88</v>
      </c>
      <c r="M6" s="4">
        <v>350.88</v>
      </c>
      <c r="N6" s="4" t="s">
        <v>49</v>
      </c>
      <c r="O6" s="4" t="s">
        <v>32</v>
      </c>
      <c r="P6" s="4" t="s">
        <v>33</v>
      </c>
      <c r="Q6" s="4">
        <v>0</v>
      </c>
      <c r="R6" s="7">
        <v>44780</v>
      </c>
      <c r="S6" s="6">
        <v>44784</v>
      </c>
      <c r="T6" s="4" t="s">
        <v>34</v>
      </c>
      <c r="U6" s="4">
        <v>350.88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18625723555</v>
      </c>
      <c r="B2" s="6">
        <v>44779</v>
      </c>
      <c r="C2" s="6">
        <v>44781</v>
      </c>
      <c r="D2" s="4">
        <v>389.64</v>
      </c>
      <c r="E2" s="4" t="str">
        <f>VLOOKUP(A2,HOP!A:L,12,0)</f>
        <v>389.64</v>
      </c>
      <c r="F2" s="4" t="str">
        <f>VLOOKUP(A2,HOP!A:C,3,0)</f>
        <v>2644075</v>
      </c>
      <c r="G2" s="4">
        <f>D2-E2</f>
        <v>0</v>
      </c>
      <c r="H2" s="4" t="str">
        <f>$H$1&amp;F2</f>
        <v>，2644075</v>
      </c>
      <c r="I2" s="4" t="str">
        <f>VLOOKUP(A2,HOP!A:U,21,0)</f>
        <v>直连</v>
      </c>
    </row>
    <row r="3" s="4" customFormat="1" hidden="1" spans="1:9">
      <c r="A3" s="8" t="s">
        <v>51</v>
      </c>
      <c r="B3" s="6">
        <v>44780</v>
      </c>
      <c r="C3" s="6">
        <v>44781</v>
      </c>
      <c r="D3" s="4">
        <v>0</v>
      </c>
      <c r="E3" s="4" t="str">
        <f>VLOOKUP(A3,HOP!A:L,12,0)</f>
        <v>0.00</v>
      </c>
      <c r="F3" s="4" t="str">
        <f>VLOOKUP(A3,HOP!A:C,3,0)</f>
        <v>2645444</v>
      </c>
      <c r="G3" s="4">
        <f>D3-E3</f>
        <v>0</v>
      </c>
      <c r="H3" s="4" t="str">
        <f>$H$1&amp;F3</f>
        <v>，2645444</v>
      </c>
      <c r="I3" s="4" t="str">
        <f>VLOOKUP(A3,HOP!A:U,21,0)</f>
        <v>直连</v>
      </c>
    </row>
    <row r="4" s="4" customFormat="1" spans="1:9">
      <c r="A4" s="5">
        <v>18663832489</v>
      </c>
      <c r="B4" s="6">
        <v>44780</v>
      </c>
      <c r="C4" s="6">
        <v>44781</v>
      </c>
      <c r="D4" s="4">
        <v>454.8</v>
      </c>
      <c r="E4" s="4" t="str">
        <f>VLOOKUP(A4,HOP!A:L,12,0)</f>
        <v>454.80</v>
      </c>
      <c r="F4" s="4" t="str">
        <f>VLOOKUP(A4,HOP!A:C,3,0)</f>
        <v>2647281</v>
      </c>
      <c r="G4" s="4">
        <f>D4-E4</f>
        <v>0</v>
      </c>
      <c r="H4" s="4" t="str">
        <f>$H$1&amp;F4</f>
        <v>，2647281</v>
      </c>
      <c r="I4" s="4" t="str">
        <f>VLOOKUP(A4,HOP!A:U,21,0)</f>
        <v>直连</v>
      </c>
    </row>
    <row r="5" s="4" customFormat="1" spans="1:9">
      <c r="A5" s="5">
        <v>18670239031</v>
      </c>
      <c r="B5" s="6">
        <v>44780</v>
      </c>
      <c r="C5" s="6">
        <v>44781</v>
      </c>
      <c r="D5" s="4">
        <v>350.88</v>
      </c>
      <c r="E5" s="4" t="str">
        <f>VLOOKUP(A5,HOP!A:L,12,0)</f>
        <v>350.88</v>
      </c>
      <c r="F5" s="4" t="str">
        <f>VLOOKUP(A5,HOP!A:C,3,0)</f>
        <v>2647613</v>
      </c>
      <c r="G5" s="4">
        <f>D5-E5</f>
        <v>0</v>
      </c>
      <c r="H5" s="4" t="str">
        <f>$H$1&amp;F5</f>
        <v>，2647613</v>
      </c>
      <c r="I5" s="4" t="str">
        <f>VLOOKUP(A5,HOP!A:U,21,0)</f>
        <v>直连</v>
      </c>
    </row>
    <row r="7" spans="4:4">
      <c r="D7" s="4">
        <f>SUM(D2:D6)</f>
        <v>1195.32</v>
      </c>
    </row>
    <row r="13" spans="1:1">
      <c r="A13" s="4" t="s">
        <v>52</v>
      </c>
    </row>
    <row r="14" spans="1:1">
      <c r="A14" s="4" t="s">
        <v>53</v>
      </c>
    </row>
    <row r="15" spans="1:1">
      <c r="A15" s="4" t="s">
        <v>54</v>
      </c>
    </row>
  </sheetData>
  <autoFilter ref="A1:X5">
    <filterColumn colId="3">
      <filters>
        <filter val="389.64"/>
        <filter val="454.8"/>
        <filter val="350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B9" sqref="B9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18670239031</v>
      </c>
      <c r="B2" s="1" t="s">
        <v>73</v>
      </c>
      <c r="C2" s="1" t="s">
        <v>74</v>
      </c>
      <c r="D2" s="1" t="s">
        <v>75</v>
      </c>
      <c r="E2" s="1" t="s">
        <v>49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18663832489</v>
      </c>
      <c r="B3" s="1" t="s">
        <v>73</v>
      </c>
      <c r="C3" s="1" t="s">
        <v>88</v>
      </c>
      <c r="D3" s="1" t="s">
        <v>89</v>
      </c>
      <c r="E3" s="1" t="s">
        <v>45</v>
      </c>
      <c r="F3" s="1" t="s">
        <v>73</v>
      </c>
      <c r="G3" s="1" t="s">
        <v>76</v>
      </c>
      <c r="H3" s="1" t="s">
        <v>77</v>
      </c>
      <c r="I3" s="1" t="s">
        <v>90</v>
      </c>
      <c r="J3" s="1" t="s">
        <v>79</v>
      </c>
      <c r="K3" s="1" t="s">
        <v>90</v>
      </c>
      <c r="L3" s="1" t="s">
        <v>90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87</v>
      </c>
    </row>
    <row r="4" s="1" customFormat="1" spans="1:21">
      <c r="A4" s="9" t="s">
        <v>51</v>
      </c>
      <c r="B4" s="1" t="s">
        <v>92</v>
      </c>
      <c r="C4" s="1" t="s">
        <v>93</v>
      </c>
      <c r="D4" s="1" t="s">
        <v>94</v>
      </c>
      <c r="E4" s="1" t="s">
        <v>39</v>
      </c>
      <c r="F4" s="1" t="s">
        <v>73</v>
      </c>
      <c r="G4" s="1" t="s">
        <v>76</v>
      </c>
      <c r="H4" s="1" t="s">
        <v>77</v>
      </c>
      <c r="I4" s="1" t="s">
        <v>81</v>
      </c>
      <c r="J4" s="1" t="s">
        <v>79</v>
      </c>
      <c r="K4" s="1" t="s">
        <v>81</v>
      </c>
      <c r="L4" s="1" t="s">
        <v>81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95</v>
      </c>
      <c r="S4" s="1" t="s">
        <v>85</v>
      </c>
      <c r="T4" s="1" t="s">
        <v>86</v>
      </c>
      <c r="U4" s="1" t="s">
        <v>87</v>
      </c>
    </row>
    <row r="5" s="1" customFormat="1" spans="1:21">
      <c r="A5" s="3">
        <v>18625723555</v>
      </c>
      <c r="B5" s="1" t="s">
        <v>96</v>
      </c>
      <c r="C5" s="1" t="s">
        <v>97</v>
      </c>
      <c r="D5" s="1" t="s">
        <v>98</v>
      </c>
      <c r="E5" s="1" t="s">
        <v>31</v>
      </c>
      <c r="F5" s="1" t="s">
        <v>99</v>
      </c>
      <c r="G5" s="1" t="s">
        <v>76</v>
      </c>
      <c r="H5" s="1" t="s">
        <v>77</v>
      </c>
      <c r="I5" s="1" t="s">
        <v>100</v>
      </c>
      <c r="J5" s="1" t="s">
        <v>79</v>
      </c>
      <c r="K5" s="1" t="s">
        <v>100</v>
      </c>
      <c r="L5" s="1" t="s">
        <v>100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101</v>
      </c>
      <c r="S5" s="1" t="s">
        <v>85</v>
      </c>
      <c r="T5" s="1" t="s">
        <v>86</v>
      </c>
      <c r="U5" s="1" t="s">
        <v>87</v>
      </c>
    </row>
    <row r="6" s="1" customFormat="1" spans="1:21">
      <c r="A6" s="1" t="s">
        <v>102</v>
      </c>
      <c r="B6" s="1" t="s">
        <v>103</v>
      </c>
      <c r="C6" s="1" t="s">
        <v>104</v>
      </c>
      <c r="D6" s="1" t="s">
        <v>105</v>
      </c>
      <c r="E6" s="1" t="s">
        <v>106</v>
      </c>
      <c r="F6" s="1" t="s">
        <v>96</v>
      </c>
      <c r="G6" s="1" t="s">
        <v>76</v>
      </c>
      <c r="H6" s="1" t="s">
        <v>77</v>
      </c>
      <c r="I6" s="1" t="s">
        <v>81</v>
      </c>
      <c r="J6" s="1" t="s">
        <v>79</v>
      </c>
      <c r="K6" s="1" t="s">
        <v>81</v>
      </c>
      <c r="L6" s="1" t="s">
        <v>81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83</v>
      </c>
      <c r="R6" s="1" t="s">
        <v>107</v>
      </c>
      <c r="S6" s="1" t="s">
        <v>85</v>
      </c>
      <c r="T6" s="1" t="s">
        <v>86</v>
      </c>
      <c r="U6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2022-08-11T01:27:31Z</dcterms:created>
  <dcterms:modified xsi:type="dcterms:W3CDTF">2022-08-11T01:56:00Z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A259F4FCA77F4EBA807A0FCBB11A90E1</vt:lpwstr>
  </property>
  <property fmtid="{D5CDD505-2E9C-101B-9397-08002B2CF9AE}" pid="3" name="KSOProductBuildVer">
    <vt:lpwstr>2052-11.1.0.12302</vt:lpwstr>
  </property>
</Properties>
</file>