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<sst xmlns="http://schemas.openxmlformats.org/spreadsheetml/2006/main" count="102" uniqueCount="80">
  <si>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</si>
  <si>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</si>
  <si>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</si>
  <si>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</si>
  <si>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</si>
  <si>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</si>
  <si>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</si>
  <si>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</si>
  <si>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</si>
  <si>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</si>
  <si>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</si>
  <si>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</si>
  <si>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</si>
  <si>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</si>
  <si>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</si>
  <si>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</si>
  <si>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</si>
  <si>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</si>
  <si>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</si>
  <si>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</si>
  <si>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</si>
  <si>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</si>
  <si>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</si>
  <si>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</si>
  <si>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</si>
  <si>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999218526749509	</t>
  </si>
  <si>
    <t>Ctrip</t>
  </si>
  <si>
    <t>正常</t>
  </si>
  <si>
    <t>[英德]英德石头酒店(78167352)</t>
  </si>
  <si>
    <t>湖景大床房&lt;双人入住&gt;&lt;双早&gt;</t>
  </si>
  <si>
    <t>CNY</t>
  </si>
  <si>
    <t>刘永昌</t>
  </si>
  <si>
    <t>CA363220812CNY</t>
  </si>
  <si>
    <t>未提现</t>
  </si>
  <si>
    <t>携程开票</t>
  </si>
  <si>
    <t xml:space="preserve">	</t>
  </si>
  <si>
    <t xml:space="preserve">18528092002	</t>
  </si>
  <si>
    <t>[梅州]梅州麓湖山酒店(67856423)</t>
  </si>
  <si>
    <t>豪华大床房&lt;双人入住&gt;&lt;升级特惠&gt;&lt;双早&gt;&lt;新高价值日历房套餐&gt;&lt;新酒店礼盒&gt;</t>
  </si>
  <si>
    <t>胡敏,黄佛灵</t>
  </si>
  <si>
    <t>，</t>
  </si>
  <si>
    <t>999218526749509</t>
  </si>
  <si>
    <t>202207271609280021</t>
  </si>
  <si>
    <t>A220812093057481</t>
  </si>
  <si>
    <t>房集：i220812092023 780元</t>
  </si>
  <si>
    <t>CNY / HKD 当前参考汇率: 1.162734387</t>
  </si>
  <si>
    <t>总计： 1015 CNY/
1180.18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</si>
  <si>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</si>
  <si>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</si>
  <si>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</si>
  <si>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</si>
  <si>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</si>
  <si>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</si>
  <si>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</si>
  <si>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</si>
  <si>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</si>
  <si>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</si>
  <si>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</si>
  <si>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</si>
  <si>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</si>
  <si>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</si>
  <si>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</si>
  <si>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</si>
  <si>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</si>
  <si>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</si>
  <si>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2022-07-27</t>
  </si>
  <si>
    <t>2634430</t>
  </si>
  <si>
    <t>英德英石园石头酒店</t>
  </si>
  <si>
    <t>2022-07-28</t>
  </si>
  <si>
    <t>退房日周结</t>
  </si>
  <si>
    <t>235.00</t>
  </si>
  <si>
    <t>RMB</t>
  </si>
  <si>
    <t>0</t>
  </si>
  <si>
    <t>0.00</t>
  </si>
  <si>
    <t>携程国内直连(DD)</t>
  </si>
  <si>
    <t>01.011249</t>
  </si>
  <si>
    <t>2022-07-27 12:54:58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</si>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</sst>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466725</xdr:colOff>
      <xdr:row>48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8743950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44769</v>
      </c>
      <c r="G2" s="6">
        <v>44770</v>
      </c>
      <c r="H2" s="4">
        <v>1</v>
      </c>
      <c r="I2" s="4">
        <v>1</v>
      </c>
      <c r="J2" s="4">
        <v>1</v>
      </c>
      <c r="K2" s="4" t="s">
        <v>30</v>
      </c>
      <c r="L2" s="4">
        <v>235</v>
      </c>
      <c r="M2" s="4">
        <v>235</v>
      </c>
      <c r="N2" s="4" t="s">
        <v>31</v>
      </c>
      <c r="O2" s="4" t="s">
        <v>32</v>
      </c>
      <c r="P2" s="4" t="s">
        <v>33</v>
      </c>
      <c r="Q2" s="4">
        <v>0</v>
      </c>
      <c r="R2" s="7">
        <v>44769</v>
      </c>
      <c r="S2" s="6">
        <v>44785</v>
      </c>
      <c r="T2" s="4" t="s">
        <v>34</v>
      </c>
      <c r="U2" s="4">
        <v>235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44769</v>
      </c>
      <c r="G3" s="6">
        <v>44770</v>
      </c>
      <c r="H3" s="4">
        <v>2</v>
      </c>
      <c r="I3" s="4">
        <v>1</v>
      </c>
      <c r="J3" s="4">
        <v>2</v>
      </c>
      <c r="K3" s="4" t="s">
        <v>30</v>
      </c>
      <c r="L3" s="4">
        <v>780</v>
      </c>
      <c r="M3" s="4">
        <v>780</v>
      </c>
      <c r="N3" s="4" t="s">
        <v>39</v>
      </c>
      <c r="O3" s="4" t="s">
        <v>32</v>
      </c>
      <c r="P3" s="4" t="s">
        <v>33</v>
      </c>
      <c r="Q3" s="4">
        <v>0</v>
      </c>
      <c r="R3" s="7">
        <v>44769</v>
      </c>
      <c r="S3" s="6">
        <v>44785</v>
      </c>
      <c r="T3" s="4" t="s">
        <v>34</v>
      </c>
      <c r="U3" s="4">
        <v>780</v>
      </c>
      <c r="V3" s="4">
        <v>0</v>
      </c>
      <c r="W3" s="4">
        <v>0</v>
      </c>
      <c r="X3" s="4" t="s">
        <v>35</v>
      </c>
      <c r="Y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0" sqref="A10:E13"/>
    </sheetView>
  </sheetViews>
  <sheetFormatPr defaultColWidth="9" defaultRowHeight="13.5"/>
  <cols>
    <col min="1" max="1" width="24.87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8" t="s">
        <v>41</v>
      </c>
      <c r="B2" s="6">
        <v>44769</v>
      </c>
      <c r="C2" s="6">
        <v>44770</v>
      </c>
      <c r="D2" s="4">
        <v>235</v>
      </c>
      <c r="E2" s="4" t="str">
        <f>VLOOKUP(A2,HOP!A:L,12,0)</f>
        <v>235.00</v>
      </c>
      <c r="F2" s="4" t="str">
        <f>VLOOKUP(A2,HOP!A:C,3,0)</f>
        <v>2634430</v>
      </c>
      <c r="G2" s="4">
        <f>D2-E2</f>
        <v>0</v>
      </c>
      <c r="H2" s="4" t="str">
        <f>$H$1&amp;F2</f>
        <v>，2634430</v>
      </c>
      <c r="I2" s="4" t="str">
        <f>VLOOKUP(A2,HOP!A:U,21,0)</f>
        <v>直采</v>
      </c>
    </row>
    <row r="3" s="4" customFormat="1" spans="1:10">
      <c r="A3" s="5">
        <v>18528092002</v>
      </c>
      <c r="B3" s="6">
        <v>44769</v>
      </c>
      <c r="C3" s="6">
        <v>44770</v>
      </c>
      <c r="D3" s="4">
        <v>780</v>
      </c>
      <c r="E3" s="4">
        <v>780</v>
      </c>
      <c r="F3" s="9" t="s">
        <v>42</v>
      </c>
      <c r="G3" s="4">
        <f>D3-E3</f>
        <v>0</v>
      </c>
      <c r="H3" s="4" t="str">
        <f>$H$1&amp;F3</f>
        <v>，202207271609280021</v>
      </c>
      <c r="I3" s="4" t="e">
        <f>VLOOKUP(A3,HOP!A:U,21,0)</f>
        <v>#N/A</v>
      </c>
      <c r="J3" s="4">
        <v>7.27</v>
      </c>
    </row>
    <row r="5" spans="4:4">
      <c r="D5" s="4">
        <f>SUM(D2:D4)</f>
        <v>1015</v>
      </c>
    </row>
    <row r="10" spans="1:5">
      <c r="A10" s="4" t="s">
        <v>43</v>
      </c>
      <c r="D10" s="4">
        <v>235</v>
      </c>
      <c r="E10" s="4">
        <v>273.25</v>
      </c>
    </row>
    <row r="11" spans="1:5">
      <c r="A11" s="4" t="s">
        <v>44</v>
      </c>
      <c r="D11" s="4">
        <v>780</v>
      </c>
      <c r="E11" s="4">
        <v>906.93</v>
      </c>
    </row>
    <row r="12" spans="1:5">
      <c r="A12" s="4" t="s">
        <v>45</v>
      </c>
      <c r="D12" s="4">
        <f>SUM(D10:D11)</f>
        <v>1015</v>
      </c>
      <c r="E12" s="4">
        <f>SUM(E10:E11)</f>
        <v>1180.18</v>
      </c>
    </row>
    <row r="13" spans="1:1">
      <c r="A13" s="4" t="s">
        <v>46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6" sqref="A6"/>
    </sheetView>
  </sheetViews>
  <sheetFormatPr defaultColWidth="8" defaultRowHeight="12.75" outlineLevelRow="1"/>
  <cols>
    <col min="1" max="1" width="14.375" style="1" customWidth="1"/>
    <col min="2" max="16383" width="8" style="1"/>
  </cols>
  <sheetData>
    <row r="1" s="1" customFormat="1" spans="1:21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</row>
    <row r="2" s="1" customFormat="1" spans="1:21">
      <c r="A2" s="10" t="s">
        <v>41</v>
      </c>
      <c r="B2" s="1" t="s">
        <v>65</v>
      </c>
      <c r="C2" s="1" t="s">
        <v>66</v>
      </c>
      <c r="D2" s="1" t="s">
        <v>67</v>
      </c>
      <c r="E2" s="1" t="s">
        <v>31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2022-08-12T01:15:05Z</dcterms:created>
  <dcterms:modified xsi:type="dcterms:W3CDTF">2022-08-12T01:32:12Z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ED1D9A540F784090BB56DD707A68FA8D</vt:lpwstr>
  </property>
  <property fmtid="{D5CDD505-2E9C-101B-9397-08002B2CF9AE}" pid="3" name="KSOProductBuildVer">
    <vt:lpwstr>2052-11.1.0.12302</vt:lpwstr>
  </property>
</Properties>
</file>