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<sst xmlns="http://schemas.openxmlformats.org/spreadsheetml/2006/main" count="272" uniqueCount="121">
  <si>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</si>
  <si>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</si>
  <si>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</si>
  <si>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</si>
  <si>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</si>
  <si>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</si>
  <si>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</si>
  <si>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</si>
  <si>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</si>
  <si>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</si>
  <si>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</si>
  <si>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</si>
  <si>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</si>
  <si>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</si>
  <si>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</si>
  <si>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</si>
  <si>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</si>
  <si>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</si>
  <si>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</si>
  <si>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</si>
  <si>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</si>
  <si>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</si>
  <si>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</si>
  <si>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</si>
  <si>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</si>
  <si>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18585774239	</t>
  </si>
  <si>
    <t>Ctrip</t>
  </si>
  <si>
    <t>正常</t>
  </si>
  <si>
    <t>[太原]锦江之星风尚(太原铜锣湾五一路店)(71451746)</t>
  </si>
  <si>
    <t>特价大床房&lt;双人入住&gt;&lt;内宾&gt;&lt;预付&gt;&lt;双早&gt;</t>
  </si>
  <si>
    <t>CNY</t>
  </si>
  <si>
    <t>李蝉</t>
  </si>
  <si>
    <t>CA11323220812CNY</t>
  </si>
  <si>
    <t>未提现</t>
  </si>
  <si>
    <t>携程开票</t>
  </si>
  <si>
    <t xml:space="preserve">	</t>
  </si>
  <si>
    <t xml:space="preserve">999218663787402	</t>
  </si>
  <si>
    <t>[宁波]宁波国际会展中心亚朵酒店(46275390)</t>
  </si>
  <si>
    <t>高级大床房&lt;双人入住&gt;&lt;内宾&gt;&lt;预付&gt;&lt;单早&gt;</t>
  </si>
  <si>
    <t>黄鑫淼,秦琦,晏高兴</t>
  </si>
  <si>
    <t xml:space="preserve">18672930269	</t>
  </si>
  <si>
    <t>[丽江]实力希尔顿花园酒店(丽江古城店)(60982774)</t>
  </si>
  <si>
    <t>花园双床房&lt;双人入住&gt;&lt;内宾&gt;&lt;预付&gt;&lt;双早&gt;</t>
  </si>
  <si>
    <t>孟勇,莫立伟,汪军,王召坤</t>
  </si>
  <si>
    <t>取消</t>
  </si>
  <si>
    <t xml:space="preserve">18676779230	</t>
  </si>
  <si>
    <t>[广州]广州花都金融中心亚朵酒店(89919873)</t>
  </si>
  <si>
    <t>雅致大床房&lt;双人入住&gt;&lt;内宾&gt;&lt;预付&gt;&lt;单早&gt;</t>
  </si>
  <si>
    <t>刘晓伟</t>
  </si>
  <si>
    <t xml:space="preserve">18679607921	</t>
  </si>
  <si>
    <t>[长春]怡程酒店(长春一汽高铁西站店)(71638161)</t>
  </si>
  <si>
    <t>高级双床房&lt;双人入住&gt;&lt;内宾&gt;&lt;预付&gt;&lt;双早&gt;</t>
  </si>
  <si>
    <t>崔喜勋,张略琪</t>
  </si>
  <si>
    <t xml:space="preserve">18681440927	</t>
  </si>
  <si>
    <t>[泗阳]泗阳上海路亚朵酒店(65109603)</t>
  </si>
  <si>
    <t>张会</t>
  </si>
  <si>
    <t xml:space="preserve">18681759294	</t>
  </si>
  <si>
    <t>[唐山]唐山会展中心亚朵轻居酒店(50191231)</t>
  </si>
  <si>
    <t>舒适大床房&lt;双人入住&gt;&lt;内宾&gt;&lt;预付&gt;&lt;单早&gt;</t>
  </si>
  <si>
    <t>赵莹莹</t>
  </si>
  <si>
    <t>，</t>
  </si>
  <si>
    <t>999218663787402</t>
  </si>
  <si>
    <t>A220812101309481</t>
  </si>
  <si>
    <t>CNY / HKD 当前参考汇率: 1.161808689</t>
  </si>
  <si>
    <t>总计： 4374.69 CNY/
5082.55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</si>
  <si>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</si>
  <si>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</si>
  <si>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</si>
  <si>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</si>
  <si>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</si>
  <si>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</si>
  <si>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</si>
  <si>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</si>
  <si>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</si>
  <si>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</si>
  <si>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</si>
  <si>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</si>
  <si>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</si>
  <si>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</si>
  <si>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</si>
  <si>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</si>
  <si>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</si>
  <si>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</si>
  <si>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</si>
  <si>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2648667</t>
  </si>
  <si>
    <t>唐山会展中心亚朵轻居酒店</t>
  </si>
  <si>
    <t>2022-08-09</t>
  </si>
  <si>
    <t>退房日月结</t>
  </si>
  <si>
    <t>260.98</t>
  </si>
  <si>
    <t>RMB</t>
  </si>
  <si>
    <t>0</t>
  </si>
  <si>
    <t>0.00</t>
  </si>
  <si>
    <t>携程汇智国内直连</t>
  </si>
  <si>
    <t>1861</t>
  </si>
  <si>
    <t>2022-08-08 20:36:01</t>
  </si>
  <si>
    <t>否</t>
  </si>
  <si>
    <t>汇智国际旅游发展有限公司</t>
  </si>
  <si>
    <t>直连</t>
  </si>
  <si>
    <t>2648628</t>
  </si>
  <si>
    <t>泗阳上海路亚朵酒店</t>
  </si>
  <si>
    <t>294.57</t>
  </si>
  <si>
    <t>2022-08-08 19:43:12</t>
  </si>
  <si>
    <t>2648465</t>
  </si>
  <si>
    <t>怡程酒店(长春一汽高铁西站店)</t>
  </si>
  <si>
    <t>317.22</t>
  </si>
  <si>
    <t>2022-08-08 16:48:03</t>
  </si>
  <si>
    <t>2648240</t>
  </si>
  <si>
    <t>广州花都保利金融中心亚朵酒店</t>
  </si>
  <si>
    <t>454.80</t>
  </si>
  <si>
    <t>2022-08-08 13:24:56</t>
  </si>
  <si>
    <t>2022-08-07</t>
  </si>
  <si>
    <t>2647278</t>
  </si>
  <si>
    <t>宁波国际会展中心亚朵酒店</t>
  </si>
  <si>
    <t>2377.62</t>
  </si>
  <si>
    <t>2022-08-07 13:01:59</t>
  </si>
  <si>
    <t>2022-08-01</t>
  </si>
  <si>
    <t>2640058</t>
  </si>
  <si>
    <t>锦江之星风尚(太原铜锣湾五一路店)</t>
  </si>
  <si>
    <t>2022-08-04</t>
  </si>
  <si>
    <t>669.50</t>
  </si>
  <si>
    <t>2022-08-01 12:07:05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</si>
</sst>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114300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6325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44777</v>
      </c>
      <c r="G2" s="6">
        <v>44782</v>
      </c>
      <c r="H2" s="4">
        <v>1</v>
      </c>
      <c r="I2" s="4">
        <v>5</v>
      </c>
      <c r="J2" s="4">
        <v>5</v>
      </c>
      <c r="K2" s="4" t="s">
        <v>30</v>
      </c>
      <c r="L2" s="4">
        <v>669.5</v>
      </c>
      <c r="M2" s="4">
        <v>669.5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44785</v>
      </c>
      <c r="T2" s="4" t="s">
        <v>34</v>
      </c>
      <c r="U2" s="4">
        <v>669.5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44780</v>
      </c>
      <c r="G3" s="6">
        <v>44782</v>
      </c>
      <c r="H3" s="4">
        <v>3</v>
      </c>
      <c r="I3" s="4">
        <v>2</v>
      </c>
      <c r="J3" s="4">
        <v>6</v>
      </c>
      <c r="K3" s="4" t="s">
        <v>30</v>
      </c>
      <c r="L3" s="4">
        <v>2377.62</v>
      </c>
      <c r="M3" s="4">
        <v>2377.62</v>
      </c>
      <c r="N3" s="4" t="s">
        <v>39</v>
      </c>
      <c r="O3" s="4" t="s">
        <v>32</v>
      </c>
      <c r="P3" s="4" t="s">
        <v>33</v>
      </c>
      <c r="Q3" s="4">
        <v>0</v>
      </c>
      <c r="R3" s="7">
        <v>44780</v>
      </c>
      <c r="S3" s="6">
        <v>44785</v>
      </c>
      <c r="T3" s="4" t="s">
        <v>34</v>
      </c>
      <c r="U3" s="4">
        <v>2377.62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44781</v>
      </c>
      <c r="G4" s="6">
        <v>44782</v>
      </c>
      <c r="H4" s="4">
        <v>4</v>
      </c>
      <c r="I4" s="4">
        <v>1</v>
      </c>
      <c r="J4" s="4">
        <v>4</v>
      </c>
      <c r="K4" s="4" t="s">
        <v>30</v>
      </c>
      <c r="L4" s="4">
        <v>6693.32</v>
      </c>
      <c r="M4" s="4">
        <v>6693.32</v>
      </c>
      <c r="N4" s="4" t="s">
        <v>43</v>
      </c>
      <c r="O4" s="4" t="s">
        <v>32</v>
      </c>
      <c r="P4" s="4" t="s">
        <v>33</v>
      </c>
      <c r="Q4" s="4">
        <v>0</v>
      </c>
      <c r="R4" s="7">
        <v>44781</v>
      </c>
      <c r="S4" s="6">
        <v>44785</v>
      </c>
      <c r="T4" s="4" t="s">
        <v>34</v>
      </c>
      <c r="U4" s="4">
        <v>6693.32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44</v>
      </c>
      <c r="D5" s="4" t="s">
        <v>41</v>
      </c>
      <c r="E5" s="4" t="s">
        <v>42</v>
      </c>
      <c r="F5" s="6">
        <v>44781</v>
      </c>
      <c r="G5" s="6">
        <v>44782</v>
      </c>
      <c r="H5" s="4">
        <v>4</v>
      </c>
      <c r="I5" s="4">
        <v>1</v>
      </c>
      <c r="J5" s="4">
        <v>4</v>
      </c>
      <c r="K5" s="4" t="s">
        <v>30</v>
      </c>
      <c r="L5" s="4">
        <v>-6693.32</v>
      </c>
      <c r="M5" s="4">
        <v>-6693.32</v>
      </c>
      <c r="N5" s="4" t="s">
        <v>43</v>
      </c>
      <c r="O5" s="4" t="s">
        <v>32</v>
      </c>
      <c r="P5" s="4" t="s">
        <v>33</v>
      </c>
      <c r="Q5" s="4">
        <v>0</v>
      </c>
      <c r="R5" s="7">
        <v>44781</v>
      </c>
      <c r="S5" s="6">
        <v>44785</v>
      </c>
      <c r="T5" s="4" t="s">
        <v>34</v>
      </c>
      <c r="U5" s="4">
        <v>-6693.32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44781</v>
      </c>
      <c r="G6" s="6">
        <v>44782</v>
      </c>
      <c r="H6" s="4">
        <v>1</v>
      </c>
      <c r="I6" s="4">
        <v>1</v>
      </c>
      <c r="J6" s="4">
        <v>1</v>
      </c>
      <c r="K6" s="4" t="s">
        <v>30</v>
      </c>
      <c r="L6" s="4">
        <v>454.8</v>
      </c>
      <c r="M6" s="4">
        <v>454.8</v>
      </c>
      <c r="N6" s="4" t="s">
        <v>48</v>
      </c>
      <c r="O6" s="4" t="s">
        <v>32</v>
      </c>
      <c r="P6" s="4" t="s">
        <v>33</v>
      </c>
      <c r="Q6" s="4">
        <v>0</v>
      </c>
      <c r="R6" s="7">
        <v>44781</v>
      </c>
      <c r="S6" s="6">
        <v>44785</v>
      </c>
      <c r="T6" s="4" t="s">
        <v>34</v>
      </c>
      <c r="U6" s="4">
        <v>454.8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44781</v>
      </c>
      <c r="G7" s="6">
        <v>44782</v>
      </c>
      <c r="H7" s="4">
        <v>1</v>
      </c>
      <c r="I7" s="4">
        <v>1</v>
      </c>
      <c r="J7" s="4">
        <v>1</v>
      </c>
      <c r="K7" s="4" t="s">
        <v>30</v>
      </c>
      <c r="L7" s="4">
        <v>317.22</v>
      </c>
      <c r="M7" s="4">
        <v>317.22</v>
      </c>
      <c r="N7" s="4" t="s">
        <v>52</v>
      </c>
      <c r="O7" s="4" t="s">
        <v>32</v>
      </c>
      <c r="P7" s="4" t="s">
        <v>33</v>
      </c>
      <c r="Q7" s="4">
        <v>0</v>
      </c>
      <c r="R7" s="7">
        <v>44781</v>
      </c>
      <c r="S7" s="6">
        <v>44785</v>
      </c>
      <c r="T7" s="4" t="s">
        <v>34</v>
      </c>
      <c r="U7" s="4">
        <v>317.22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38</v>
      </c>
      <c r="F8" s="6">
        <v>44781</v>
      </c>
      <c r="G8" s="6">
        <v>44782</v>
      </c>
      <c r="H8" s="4">
        <v>1</v>
      </c>
      <c r="I8" s="4">
        <v>1</v>
      </c>
      <c r="J8" s="4">
        <v>1</v>
      </c>
      <c r="K8" s="4" t="s">
        <v>30</v>
      </c>
      <c r="L8" s="4">
        <v>294.57</v>
      </c>
      <c r="M8" s="4">
        <v>294.57</v>
      </c>
      <c r="N8" s="4" t="s">
        <v>55</v>
      </c>
      <c r="O8" s="4" t="s">
        <v>32</v>
      </c>
      <c r="P8" s="4" t="s">
        <v>33</v>
      </c>
      <c r="Q8" s="4">
        <v>0</v>
      </c>
      <c r="R8" s="7">
        <v>44781</v>
      </c>
      <c r="S8" s="6">
        <v>44785</v>
      </c>
      <c r="T8" s="4" t="s">
        <v>34</v>
      </c>
      <c r="U8" s="4">
        <v>294.57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44781</v>
      </c>
      <c r="G9" s="6">
        <v>44782</v>
      </c>
      <c r="H9" s="4">
        <v>1</v>
      </c>
      <c r="I9" s="4">
        <v>1</v>
      </c>
      <c r="J9" s="4">
        <v>1</v>
      </c>
      <c r="K9" s="4" t="s">
        <v>30</v>
      </c>
      <c r="L9" s="4">
        <v>260.98</v>
      </c>
      <c r="M9" s="4">
        <v>260.98</v>
      </c>
      <c r="N9" s="4" t="s">
        <v>59</v>
      </c>
      <c r="O9" s="4" t="s">
        <v>32</v>
      </c>
      <c r="P9" s="4" t="s">
        <v>33</v>
      </c>
      <c r="Q9" s="4">
        <v>0</v>
      </c>
      <c r="R9" s="7">
        <v>44781</v>
      </c>
      <c r="S9" s="6">
        <v>44785</v>
      </c>
      <c r="T9" s="4" t="s">
        <v>34</v>
      </c>
      <c r="U9" s="4">
        <v>260.98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18585774239</v>
      </c>
      <c r="B2" s="6">
        <v>44777</v>
      </c>
      <c r="C2" s="6">
        <v>44782</v>
      </c>
      <c r="D2" s="4">
        <v>669.5</v>
      </c>
      <c r="E2" s="4" t="str">
        <f>VLOOKUP(A2,HOP!A:L,12,0)</f>
        <v>669.50</v>
      </c>
      <c r="F2" s="4" t="str">
        <f>VLOOKUP(A2,HOP!A:C,3,0)</f>
        <v>2640058</v>
      </c>
      <c r="G2" s="4">
        <f>D2-E2</f>
        <v>0</v>
      </c>
      <c r="H2" s="4" t="str">
        <f>$H$1&amp;F2</f>
        <v>，2640058</v>
      </c>
      <c r="I2" s="4" t="str">
        <f>VLOOKUP(A2,HOP!A:U,21,0)</f>
        <v>直连</v>
      </c>
    </row>
    <row r="3" s="4" customFormat="1" spans="1:9">
      <c r="A3" s="8" t="s">
        <v>61</v>
      </c>
      <c r="B3" s="6">
        <v>44780</v>
      </c>
      <c r="C3" s="6">
        <v>44782</v>
      </c>
      <c r="D3" s="4">
        <v>2377.62</v>
      </c>
      <c r="E3" s="4" t="str">
        <f>VLOOKUP(A3,HOP!A:L,12,0)</f>
        <v>2377.62</v>
      </c>
      <c r="F3" s="4" t="str">
        <f>VLOOKUP(A3,HOP!A:C,3,0)</f>
        <v>2647278</v>
      </c>
      <c r="G3" s="4">
        <f t="shared" ref="G3:G8" si="0">D3-E3</f>
        <v>0</v>
      </c>
      <c r="H3" s="4" t="str">
        <f t="shared" ref="H3:H8" si="1">$H$1&amp;F3</f>
        <v>，2647278</v>
      </c>
      <c r="I3" s="4" t="str">
        <f>VLOOKUP(A3,HOP!A:U,21,0)</f>
        <v>直连</v>
      </c>
    </row>
    <row r="4" s="4" customFormat="1" hidden="1" spans="1:9">
      <c r="A4" s="5">
        <v>18672930269</v>
      </c>
      <c r="B4" s="6">
        <v>44781</v>
      </c>
      <c r="C4" s="6">
        <v>44782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18676779230</v>
      </c>
      <c r="B5" s="6">
        <v>44781</v>
      </c>
      <c r="C5" s="6">
        <v>44782</v>
      </c>
      <c r="D5" s="4">
        <v>454.8</v>
      </c>
      <c r="E5" s="4" t="str">
        <f>VLOOKUP(A5,HOP!A:L,12,0)</f>
        <v>454.80</v>
      </c>
      <c r="F5" s="4" t="str">
        <f>VLOOKUP(A5,HOP!A:C,3,0)</f>
        <v>2648240</v>
      </c>
      <c r="G5" s="4">
        <f t="shared" si="0"/>
        <v>0</v>
      </c>
      <c r="H5" s="4" t="str">
        <f t="shared" si="1"/>
        <v>，2648240</v>
      </c>
      <c r="I5" s="4" t="str">
        <f>VLOOKUP(A5,HOP!A:U,21,0)</f>
        <v>直连</v>
      </c>
    </row>
    <row r="6" s="4" customFormat="1" spans="1:9">
      <c r="A6" s="5">
        <v>18679607921</v>
      </c>
      <c r="B6" s="6">
        <v>44781</v>
      </c>
      <c r="C6" s="6">
        <v>44782</v>
      </c>
      <c r="D6" s="4">
        <v>317.22</v>
      </c>
      <c r="E6" s="4" t="str">
        <f>VLOOKUP(A6,HOP!A:L,12,0)</f>
        <v>317.22</v>
      </c>
      <c r="F6" s="4" t="str">
        <f>VLOOKUP(A6,HOP!A:C,3,0)</f>
        <v>2648465</v>
      </c>
      <c r="G6" s="4">
        <f t="shared" si="0"/>
        <v>0</v>
      </c>
      <c r="H6" s="4" t="str">
        <f t="shared" si="1"/>
        <v>，2648465</v>
      </c>
      <c r="I6" s="4" t="str">
        <f>VLOOKUP(A6,HOP!A:U,21,0)</f>
        <v>直连</v>
      </c>
    </row>
    <row r="7" s="4" customFormat="1" spans="1:9">
      <c r="A7" s="5">
        <v>18681440927</v>
      </c>
      <c r="B7" s="6">
        <v>44781</v>
      </c>
      <c r="C7" s="6">
        <v>44782</v>
      </c>
      <c r="D7" s="4">
        <v>294.57</v>
      </c>
      <c r="E7" s="4" t="str">
        <f>VLOOKUP(A7,HOP!A:L,12,0)</f>
        <v>294.57</v>
      </c>
      <c r="F7" s="4" t="str">
        <f>VLOOKUP(A7,HOP!A:C,3,0)</f>
        <v>2648628</v>
      </c>
      <c r="G7" s="4">
        <f t="shared" si="0"/>
        <v>0</v>
      </c>
      <c r="H7" s="4" t="str">
        <f t="shared" si="1"/>
        <v>，2648628</v>
      </c>
      <c r="I7" s="4" t="str">
        <f>VLOOKUP(A7,HOP!A:U,21,0)</f>
        <v>直连</v>
      </c>
    </row>
    <row r="8" s="4" customFormat="1" spans="1:9">
      <c r="A8" s="5">
        <v>18681759294</v>
      </c>
      <c r="B8" s="6">
        <v>44781</v>
      </c>
      <c r="C8" s="6">
        <v>44782</v>
      </c>
      <c r="D8" s="4">
        <v>260.98</v>
      </c>
      <c r="E8" s="4" t="str">
        <f>VLOOKUP(A8,HOP!A:L,12,0)</f>
        <v>260.98</v>
      </c>
      <c r="F8" s="4" t="str">
        <f>VLOOKUP(A8,HOP!A:C,3,0)</f>
        <v>2648667</v>
      </c>
      <c r="G8" s="4">
        <f t="shared" si="0"/>
        <v>0</v>
      </c>
      <c r="H8" s="4" t="str">
        <f t="shared" si="1"/>
        <v>，2648667</v>
      </c>
      <c r="I8" s="4" t="str">
        <f>VLOOKUP(A8,HOP!A:U,21,0)</f>
        <v>直连</v>
      </c>
    </row>
    <row r="10" spans="4:4">
      <c r="D10" s="4">
        <f>SUM(D2:D9)</f>
        <v>4374.69</v>
      </c>
    </row>
    <row r="16" spans="1:1">
      <c r="A16" s="4" t="s">
        <v>62</v>
      </c>
    </row>
    <row r="17" spans="1:1">
      <c r="A17" s="4" t="s">
        <v>63</v>
      </c>
    </row>
    <row r="18" spans="1:1">
      <c r="A18" s="4" t="s">
        <v>64</v>
      </c>
    </row>
  </sheetData>
  <autoFilter ref="A1:XFD10">
    <filterColumn colId="3">
      <filters blank="1">
        <filter val="317.22"/>
        <filter val="2377.62"/>
        <filter val="669.5"/>
        <filter val="294.57"/>
        <filter val="454.8"/>
        <filter val="260.98"/>
        <filter val="4374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21" sqref="D21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18681759294</v>
      </c>
      <c r="B2" s="1" t="s">
        <v>83</v>
      </c>
      <c r="C2" s="1" t="s">
        <v>84</v>
      </c>
      <c r="D2" s="1" t="s">
        <v>85</v>
      </c>
      <c r="E2" s="1" t="s">
        <v>59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</row>
    <row r="3" s="1" customFormat="1" spans="1:21">
      <c r="A3" s="3">
        <v>18681440927</v>
      </c>
      <c r="B3" s="1" t="s">
        <v>83</v>
      </c>
      <c r="C3" s="1" t="s">
        <v>98</v>
      </c>
      <c r="D3" s="1" t="s">
        <v>99</v>
      </c>
      <c r="E3" s="1" t="s">
        <v>55</v>
      </c>
      <c r="F3" s="1" t="s">
        <v>83</v>
      </c>
      <c r="G3" s="1" t="s">
        <v>86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101</v>
      </c>
      <c r="S3" s="1" t="s">
        <v>95</v>
      </c>
      <c r="T3" s="1" t="s">
        <v>96</v>
      </c>
      <c r="U3" s="1" t="s">
        <v>97</v>
      </c>
    </row>
    <row r="4" s="1" customFormat="1" spans="1:21">
      <c r="A4" s="3">
        <v>18679607921</v>
      </c>
      <c r="B4" s="1" t="s">
        <v>83</v>
      </c>
      <c r="C4" s="1" t="s">
        <v>102</v>
      </c>
      <c r="D4" s="1" t="s">
        <v>103</v>
      </c>
      <c r="E4" s="1" t="s">
        <v>52</v>
      </c>
      <c r="F4" s="1" t="s">
        <v>83</v>
      </c>
      <c r="G4" s="1" t="s">
        <v>86</v>
      </c>
      <c r="H4" s="1" t="s">
        <v>87</v>
      </c>
      <c r="I4" s="1" t="s">
        <v>104</v>
      </c>
      <c r="J4" s="1" t="s">
        <v>89</v>
      </c>
      <c r="K4" s="1" t="s">
        <v>104</v>
      </c>
      <c r="L4" s="1" t="s">
        <v>104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105</v>
      </c>
      <c r="S4" s="1" t="s">
        <v>95</v>
      </c>
      <c r="T4" s="1" t="s">
        <v>96</v>
      </c>
      <c r="U4" s="1" t="s">
        <v>97</v>
      </c>
    </row>
    <row r="5" s="1" customFormat="1" spans="1:21">
      <c r="A5" s="3">
        <v>18676779230</v>
      </c>
      <c r="B5" s="1" t="s">
        <v>83</v>
      </c>
      <c r="C5" s="1" t="s">
        <v>106</v>
      </c>
      <c r="D5" s="1" t="s">
        <v>107</v>
      </c>
      <c r="E5" s="1" t="s">
        <v>48</v>
      </c>
      <c r="F5" s="1" t="s">
        <v>83</v>
      </c>
      <c r="G5" s="1" t="s">
        <v>86</v>
      </c>
      <c r="H5" s="1" t="s">
        <v>87</v>
      </c>
      <c r="I5" s="1" t="s">
        <v>108</v>
      </c>
      <c r="J5" s="1" t="s">
        <v>89</v>
      </c>
      <c r="K5" s="1" t="s">
        <v>108</v>
      </c>
      <c r="L5" s="1" t="s">
        <v>108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109</v>
      </c>
      <c r="S5" s="1" t="s">
        <v>95</v>
      </c>
      <c r="T5" s="1" t="s">
        <v>96</v>
      </c>
      <c r="U5" s="1" t="s">
        <v>97</v>
      </c>
    </row>
    <row r="6" s="1" customFormat="1" spans="1:21">
      <c r="A6" s="9" t="s">
        <v>61</v>
      </c>
      <c r="B6" s="1" t="s">
        <v>110</v>
      </c>
      <c r="C6" s="1" t="s">
        <v>111</v>
      </c>
      <c r="D6" s="1" t="s">
        <v>112</v>
      </c>
      <c r="E6" s="1" t="s">
        <v>39</v>
      </c>
      <c r="F6" s="1" t="s">
        <v>110</v>
      </c>
      <c r="G6" s="1" t="s">
        <v>86</v>
      </c>
      <c r="H6" s="1" t="s">
        <v>87</v>
      </c>
      <c r="I6" s="1" t="s">
        <v>113</v>
      </c>
      <c r="J6" s="1" t="s">
        <v>89</v>
      </c>
      <c r="K6" s="1" t="s">
        <v>113</v>
      </c>
      <c r="L6" s="1" t="s">
        <v>113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114</v>
      </c>
      <c r="S6" s="1" t="s">
        <v>95</v>
      </c>
      <c r="T6" s="1" t="s">
        <v>96</v>
      </c>
      <c r="U6" s="1" t="s">
        <v>97</v>
      </c>
    </row>
    <row r="7" s="1" customFormat="1" spans="1:21">
      <c r="A7" s="3">
        <v>18585774239</v>
      </c>
      <c r="B7" s="1" t="s">
        <v>115</v>
      </c>
      <c r="C7" s="1" t="s">
        <v>116</v>
      </c>
      <c r="D7" s="1" t="s">
        <v>117</v>
      </c>
      <c r="E7" s="1" t="s">
        <v>31</v>
      </c>
      <c r="F7" s="1" t="s">
        <v>118</v>
      </c>
      <c r="G7" s="1" t="s">
        <v>86</v>
      </c>
      <c r="H7" s="1" t="s">
        <v>87</v>
      </c>
      <c r="I7" s="1" t="s">
        <v>119</v>
      </c>
      <c r="J7" s="1" t="s">
        <v>89</v>
      </c>
      <c r="K7" s="1" t="s">
        <v>119</v>
      </c>
      <c r="L7" s="1" t="s">
        <v>119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120</v>
      </c>
      <c r="S7" s="1" t="s">
        <v>95</v>
      </c>
      <c r="T7" s="1" t="s">
        <v>96</v>
      </c>
      <c r="U7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2022-08-12T01:59:08Z</dcterms:created>
  <dcterms:modified xsi:type="dcterms:W3CDTF">2022-08-12T02:13:26Z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868CFBE1920F41BE8C721ADA0E18310B</vt:lpwstr>
  </property>
  <property fmtid="{D5CDD505-2E9C-101B-9397-08002B2CF9AE}" pid="3" name="KSOProductBuildVer">
    <vt:lpwstr>2052-11.1.0.12302</vt:lpwstr>
  </property>
</Properties>
</file>