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<sst xmlns="http://schemas.openxmlformats.org/spreadsheetml/2006/main" count="502" uniqueCount="228">
  <si>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</si>
  <si>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</si>
  <si>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</si>
  <si>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</si>
  <si>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</si>
  <si>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</si>
  <si>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</si>
  <si>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</si>
  <si>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</si>
  <si>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</si>
  <si>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</si>
  <si>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</si>
  <si>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</si>
  <si>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</si>
  <si>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</si>
  <si>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</si>
  <si>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</si>
  <si>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</si>
  <si>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</si>
  <si>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</si>
  <si>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</si>
  <si>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</si>
  <si>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</si>
  <si>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</si>
  <si>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</si>
  <si>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17305855090	</t>
  </si>
  <si>
    <t>Ctrip</t>
  </si>
  <si>
    <t>正常</t>
  </si>
  <si>
    <t>[新加坡]悦乐圣淘沙酒店(SG Clean)(Village Hotel Sentosa by Far East Hospitality (SG Clean))(44703154)</t>
  </si>
  <si>
    <t>豪华房(禁烟)&lt;2人入住&gt;&lt;不退款&gt;</t>
  </si>
  <si>
    <t>USD</t>
  </si>
  <si>
    <t>Yow/Grace</t>
  </si>
  <si>
    <t>CA5326220812USD</t>
  </si>
  <si>
    <t>未提现</t>
  </si>
  <si>
    <t>携程开票</t>
  </si>
  <si>
    <t xml:space="preserve">	</t>
  </si>
  <si>
    <t xml:space="preserve">147633464 / 147634274	</t>
  </si>
  <si>
    <t xml:space="preserve">17921326687	</t>
  </si>
  <si>
    <t>[旧金山]渔人码头悦宜湾城市酒店(Hotel Riu Plaza Fisherman´s Wharf)(37196060)</t>
  </si>
  <si>
    <t>豪华客房, 1 张特大床&lt;早餐&gt;&lt;不退款&gt;&lt;2人入住&gt;</t>
  </si>
  <si>
    <t>MELKONIAN/AVEDIS,MELKONIAN/CHARLES,MELKONIAN/RAFFY</t>
  </si>
  <si>
    <t xml:space="preserve">2547621	</t>
  </si>
  <si>
    <t xml:space="preserve">RH11663LP；LU83644JK；SW90047DK	</t>
  </si>
  <si>
    <t xml:space="preserve">18005613187	</t>
  </si>
  <si>
    <t>[灵韦]曼彻斯特机场智选假日酒店 - IHG 旗下饭店(Holiday Inn Express Manchester Airport, an Ihg Hotel)(39033537)</t>
  </si>
  <si>
    <t>双床房&lt;1&gt;&lt;早餐&gt;&lt;不退款&gt;&lt;2人入住&gt;</t>
  </si>
  <si>
    <t>Pearson/Martha,Welsh/Kitty</t>
  </si>
  <si>
    <t xml:space="preserve">2565563	</t>
  </si>
  <si>
    <t xml:space="preserve">18084097167	</t>
  </si>
  <si>
    <t>[罗马]锡拉库萨瑞伊里酒店(Raeli Hotel Siracusa)(37241074)</t>
  </si>
  <si>
    <t>经济房&lt;不退款&gt;&lt;2人入住&gt;</t>
  </si>
  <si>
    <t>Kaiser/Katharina</t>
  </si>
  <si>
    <t xml:space="preserve">18231970871	</t>
  </si>
  <si>
    <t>[巴黎]索菲特巴黎法布格酒店(Sofitel Paris le Faubourg)(37204869)</t>
  </si>
  <si>
    <t>奢华客房&lt;不退款&gt;&lt;2人入住&gt;</t>
  </si>
  <si>
    <t>Shah/Rushik</t>
  </si>
  <si>
    <t xml:space="preserve">521644659	</t>
  </si>
  <si>
    <t xml:space="preserve">18321236563	</t>
  </si>
  <si>
    <t>[达尔文]棕榈城度假酒店(Palms City Resort)(37201047)</t>
  </si>
  <si>
    <t>花园平房&lt;2人入住&gt;&lt;不退款&gt;</t>
  </si>
  <si>
    <t>Hewett/Justin</t>
  </si>
  <si>
    <t xml:space="preserve">2614075	</t>
  </si>
  <si>
    <t xml:space="preserve">18377526992	</t>
  </si>
  <si>
    <t>[兰卡威]兰卡威彩虹度假酒店(Pelangi Beach Resort &amp; Spa, Langkawi)(48318199)</t>
  </si>
  <si>
    <t>海景房&lt;早餐&gt;&lt;不退款&gt;&lt;2人入住&gt;</t>
  </si>
  <si>
    <t>Zhang/Linyan</t>
  </si>
  <si>
    <t xml:space="preserve">18455763020	</t>
  </si>
  <si>
    <t>[茹伊欧萨什]普瑞米尔梅兹苏德朱伊奥阿切经典酒店(Premiere Classe Metz Sud Jouy Aux Arches)(45977522)</t>
  </si>
  <si>
    <t>标准间1双人床&lt;不退款&gt;&lt;2人入住&gt;</t>
  </si>
  <si>
    <t>Palomino/Vincent</t>
  </si>
  <si>
    <t xml:space="preserve">33736UC001751	</t>
  </si>
  <si>
    <t xml:space="preserve">18608688657	</t>
  </si>
  <si>
    <t>[纽约]纽约中央凯悦大酒店(Hyatt Grand Central New York)(37201271)</t>
  </si>
  <si>
    <t>特大床房&lt;不退款&gt;&lt;2人入住&gt;</t>
  </si>
  <si>
    <t>jeewon/kim</t>
  </si>
  <si>
    <t xml:space="preserve">18669912115	</t>
  </si>
  <si>
    <t>[盖拉德]安纳马斯 - 日内瓦基里亚德直营(Kyriad Direct Annemasse - Genève)(39684604)</t>
  </si>
  <si>
    <t>双人间&lt;不退款&gt;&lt;2人入住&gt;</t>
  </si>
  <si>
    <t>Kasradze/Tornike</t>
  </si>
  <si>
    <t xml:space="preserve">33698UC003293	</t>
  </si>
  <si>
    <t xml:space="preserve">18672563150	</t>
  </si>
  <si>
    <t>[水原]水原安巴萨多尔酒店(Novotel Ambassador Suwon)(37205308)</t>
  </si>
  <si>
    <t>高级特大床房&lt;2人入住&gt;&lt;不退款&gt;&lt;早餐&gt;</t>
  </si>
  <si>
    <t>LEE/jonghoon</t>
  </si>
  <si>
    <t xml:space="preserve">8748WH7546	</t>
  </si>
  <si>
    <t xml:space="preserve">18673326602	</t>
  </si>
  <si>
    <t>[清迈]莲花酒店(SHA Certified)(Lotus Pang Suan Kaew Hotel(SHA Certified))(37221414)</t>
  </si>
  <si>
    <t>高级双床房&lt;不退款&gt;&lt;2人入住&gt;</t>
  </si>
  <si>
    <t>TAO/YE</t>
  </si>
  <si>
    <t xml:space="preserve">18677221794	</t>
  </si>
  <si>
    <t>[南雅加达]雅加达古德里奇套房酒店(Goodrich Suites Jakarta)(39658354)</t>
  </si>
  <si>
    <t>套房&lt;不退款&gt;&lt;2人入住&gt;</t>
  </si>
  <si>
    <t>YOGASARA/Y</t>
  </si>
  <si>
    <t xml:space="preserve">18677246106	</t>
  </si>
  <si>
    <t>[蒲种]艾姆垂酒店(Mtree Hotel)(37222386)</t>
  </si>
  <si>
    <t>豪华双床房&lt;不退款&gt;&lt;2人入住&gt;</t>
  </si>
  <si>
    <t>Ling/Wang Lim</t>
  </si>
  <si>
    <t xml:space="preserve">2648266	</t>
  </si>
  <si>
    <t>，</t>
  </si>
  <si>
    <t>A220812111246481</t>
  </si>
  <si>
    <t>USD / HKD 当前参考汇率: 7.83511</t>
  </si>
  <si>
    <t>总计： 9391 USD/
73579.52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</si>
  <si>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</si>
  <si>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</si>
  <si>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</si>
  <si>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</si>
  <si>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</si>
  <si>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</si>
  <si>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</si>
  <si>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</si>
  <si>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</si>
  <si>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</si>
  <si>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</si>
  <si>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</si>
  <si>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</si>
  <si>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</si>
  <si>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</si>
  <si>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</si>
  <si>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</si>
  <si>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</si>
  <si>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</si>
  <si>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2648266</t>
  </si>
  <si>
    <t>艾姆垂酒店</t>
  </si>
  <si>
    <t>Ling Wang Lim</t>
  </si>
  <si>
    <t>2022-08-09</t>
  </si>
  <si>
    <t>退房日周结</t>
  </si>
  <si>
    <t>298.27</t>
  </si>
  <si>
    <t>44.00</t>
  </si>
  <si>
    <t>0</t>
  </si>
  <si>
    <t>0.00</t>
  </si>
  <si>
    <t>携程盛景国际直连</t>
  </si>
  <si>
    <t>01.010677</t>
  </si>
  <si>
    <t>2022-08-08 14:03:12</t>
  </si>
  <si>
    <t>否</t>
  </si>
  <si>
    <t>汇智国际旅游发展有限公司</t>
  </si>
  <si>
    <t>直连</t>
  </si>
  <si>
    <t>2648260</t>
  </si>
  <si>
    <t>雅加达古德里奇套房酒店</t>
  </si>
  <si>
    <t>YOGASARA Y</t>
  </si>
  <si>
    <t>427.07</t>
  </si>
  <si>
    <t>63.00</t>
  </si>
  <si>
    <t>2022-08-08 13:53:11</t>
  </si>
  <si>
    <t>2648090</t>
  </si>
  <si>
    <t>莲花酒店</t>
  </si>
  <si>
    <t>TAO YE</t>
  </si>
  <si>
    <t>203.37</t>
  </si>
  <si>
    <t>30.00</t>
  </si>
  <si>
    <t>2022-08-08 10:52:28</t>
  </si>
  <si>
    <t>2647966</t>
  </si>
  <si>
    <t>水原安巴萨多尔酒店</t>
  </si>
  <si>
    <t>LEE jonghoon</t>
  </si>
  <si>
    <t>799.91</t>
  </si>
  <si>
    <t>118.00</t>
  </si>
  <si>
    <t>2022-08-08 08:01:58</t>
  </si>
  <si>
    <t>2022-08-07</t>
  </si>
  <si>
    <t>2647579</t>
  </si>
  <si>
    <t>阿讷马斯普瑞米尔级别酒店 - 日内瓦</t>
  </si>
  <si>
    <t>Kasradze Tornike</t>
  </si>
  <si>
    <t>325.39</t>
  </si>
  <si>
    <t>48.00</t>
  </si>
  <si>
    <t>2022-08-07 19:26:08</t>
  </si>
  <si>
    <t>2022-08-03</t>
  </si>
  <si>
    <t>2642531</t>
  </si>
  <si>
    <t>纽约君悦酒店</t>
  </si>
  <si>
    <t>jeewon kim</t>
  </si>
  <si>
    <t>2022-08-05</t>
  </si>
  <si>
    <t>4710.11</t>
  </si>
  <si>
    <t>696.00</t>
  </si>
  <si>
    <t>2022-08-03 11:21:45</t>
  </si>
  <si>
    <t>2022-07-20</t>
  </si>
  <si>
    <t>2627266</t>
  </si>
  <si>
    <t>梅斯南茹伊奥阿尔谢高级酒店</t>
  </si>
  <si>
    <t>Palomino Vincent</t>
  </si>
  <si>
    <t>243.35</t>
  </si>
  <si>
    <t>36.00</t>
  </si>
  <si>
    <t>2022-07-20 19:01:30</t>
  </si>
  <si>
    <t>2022-07-12</t>
  </si>
  <si>
    <t>2619236</t>
  </si>
  <si>
    <t>浮罗交怡君华彩虹度假酒店</t>
  </si>
  <si>
    <t>Zhang Linyan</t>
  </si>
  <si>
    <t>2022-08-06</t>
  </si>
  <si>
    <t>3616.59</t>
  </si>
  <si>
    <t>537.00</t>
  </si>
  <si>
    <t>2022-07-12 23:03:38</t>
  </si>
  <si>
    <t>2022-07-07</t>
  </si>
  <si>
    <t>2614075</t>
  </si>
  <si>
    <t>棕榈城市度假村</t>
  </si>
  <si>
    <t>Hewett Justin</t>
  </si>
  <si>
    <t>1190.11</t>
  </si>
  <si>
    <t>177.00</t>
  </si>
  <si>
    <t>2022-07-07 19:08:34</t>
  </si>
  <si>
    <t>2022-06-29</t>
  </si>
  <si>
    <t>2606023</t>
  </si>
  <si>
    <t>索菲特巴黎法布格酒店</t>
  </si>
  <si>
    <t>Shah Rushik</t>
  </si>
  <si>
    <t>12691.70</t>
  </si>
  <si>
    <t>1888.00</t>
  </si>
  <si>
    <t>2022-06-29 08:12:12</t>
  </si>
  <si>
    <t>2022-06-10</t>
  </si>
  <si>
    <t>2583512</t>
  </si>
  <si>
    <t>锡拉库扎酒店</t>
  </si>
  <si>
    <t>Kaiser Katharina</t>
  </si>
  <si>
    <t>2022-08-02</t>
  </si>
  <si>
    <t>2485.07</t>
  </si>
  <si>
    <t>371.00</t>
  </si>
  <si>
    <t>2022-06-10 00:06:26</t>
  </si>
  <si>
    <t>2022-05-27</t>
  </si>
  <si>
    <t>2565563</t>
  </si>
  <si>
    <t>曼彻斯特机场智选假日酒店</t>
  </si>
  <si>
    <t>Pearson Martha,Welsh Kitty</t>
  </si>
  <si>
    <t>405.23</t>
  </si>
  <si>
    <t>60.00</t>
  </si>
  <si>
    <t>2022-05-27 18:13:45</t>
  </si>
  <si>
    <t>2022-05-12</t>
  </si>
  <si>
    <t>2547621</t>
  </si>
  <si>
    <t>渔人艾优码头酒店</t>
  </si>
  <si>
    <t>MELKONIAN AVEDIS,MELKONIAN CHARLES,MELKONIAN RAFFY</t>
  </si>
  <si>
    <t>2022-08-04</t>
  </si>
  <si>
    <t>32844.34</t>
  </si>
  <si>
    <t>4875.00</t>
  </si>
  <si>
    <t>2022-05-12 09:24:06</t>
  </si>
  <si>
    <t>2022-02-07</t>
  </si>
  <si>
    <t>2414648</t>
  </si>
  <si>
    <t>悦乐圣淘沙酒店</t>
  </si>
  <si>
    <t>Yow Grace</t>
  </si>
  <si>
    <t>2855.28</t>
  </si>
  <si>
    <t>448.00</t>
  </si>
  <si>
    <t>2022-02-07 21:56:50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</si>
</sst>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95250</xdr:colOff>
      <xdr:row>59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0298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44781</v>
      </c>
      <c r="G2" s="6">
        <v>44782</v>
      </c>
      <c r="H2" s="4">
        <v>2</v>
      </c>
      <c r="I2" s="4">
        <v>1</v>
      </c>
      <c r="J2" s="4">
        <v>2</v>
      </c>
      <c r="K2" s="4" t="s">
        <v>30</v>
      </c>
      <c r="L2" s="4">
        <v>448</v>
      </c>
      <c r="M2" s="4">
        <v>448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44599</v>
      </c>
      <c r="S2" s="6">
        <v>44785</v>
      </c>
      <c r="T2" s="4" t="s">
        <v>34</v>
      </c>
      <c r="U2" s="4">
        <v>448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44777</v>
      </c>
      <c r="G3" s="6">
        <v>44782</v>
      </c>
      <c r="H3" s="4">
        <v>3</v>
      </c>
      <c r="I3" s="4">
        <v>5</v>
      </c>
      <c r="J3" s="4">
        <v>15</v>
      </c>
      <c r="K3" s="4" t="s">
        <v>30</v>
      </c>
      <c r="L3" s="4">
        <v>4875</v>
      </c>
      <c r="M3" s="4">
        <v>4875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44693</v>
      </c>
      <c r="S3" s="6">
        <v>44785</v>
      </c>
      <c r="T3" s="4" t="s">
        <v>34</v>
      </c>
      <c r="U3" s="4">
        <v>4875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44781</v>
      </c>
      <c r="G4" s="6">
        <v>44782</v>
      </c>
      <c r="H4" s="4">
        <v>1</v>
      </c>
      <c r="I4" s="4">
        <v>1</v>
      </c>
      <c r="J4" s="4">
        <v>1</v>
      </c>
      <c r="K4" s="4" t="s">
        <v>30</v>
      </c>
      <c r="L4" s="4">
        <v>60</v>
      </c>
      <c r="M4" s="4">
        <v>60</v>
      </c>
      <c r="N4" s="4" t="s">
        <v>46</v>
      </c>
      <c r="O4" s="4" t="s">
        <v>32</v>
      </c>
      <c r="P4" s="4" t="s">
        <v>33</v>
      </c>
      <c r="Q4" s="4">
        <v>0</v>
      </c>
      <c r="R4" s="7">
        <v>44708</v>
      </c>
      <c r="S4" s="6">
        <v>44785</v>
      </c>
      <c r="T4" s="4" t="s">
        <v>34</v>
      </c>
      <c r="U4" s="4">
        <v>60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44775</v>
      </c>
      <c r="G5" s="6">
        <v>44782</v>
      </c>
      <c r="H5" s="4">
        <v>1</v>
      </c>
      <c r="I5" s="4">
        <v>7</v>
      </c>
      <c r="J5" s="4">
        <v>7</v>
      </c>
      <c r="K5" s="4" t="s">
        <v>30</v>
      </c>
      <c r="L5" s="4">
        <v>371</v>
      </c>
      <c r="M5" s="4">
        <v>371</v>
      </c>
      <c r="N5" s="4" t="s">
        <v>51</v>
      </c>
      <c r="O5" s="4" t="s">
        <v>32</v>
      </c>
      <c r="P5" s="4" t="s">
        <v>33</v>
      </c>
      <c r="Q5" s="4">
        <v>0</v>
      </c>
      <c r="R5" s="7">
        <v>44722</v>
      </c>
      <c r="S5" s="6">
        <v>44785</v>
      </c>
      <c r="T5" s="4" t="s">
        <v>34</v>
      </c>
      <c r="U5" s="4">
        <v>371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44778</v>
      </c>
      <c r="G6" s="6">
        <v>44782</v>
      </c>
      <c r="H6" s="4">
        <v>1</v>
      </c>
      <c r="I6" s="4">
        <v>4</v>
      </c>
      <c r="J6" s="4">
        <v>4</v>
      </c>
      <c r="K6" s="4" t="s">
        <v>30</v>
      </c>
      <c r="L6" s="4">
        <v>1888</v>
      </c>
      <c r="M6" s="4">
        <v>1888</v>
      </c>
      <c r="N6" s="4" t="s">
        <v>55</v>
      </c>
      <c r="O6" s="4" t="s">
        <v>32</v>
      </c>
      <c r="P6" s="4" t="s">
        <v>33</v>
      </c>
      <c r="Q6" s="4">
        <v>0</v>
      </c>
      <c r="R6" s="7">
        <v>44741</v>
      </c>
      <c r="S6" s="6">
        <v>44785</v>
      </c>
      <c r="T6" s="4" t="s">
        <v>34</v>
      </c>
      <c r="U6" s="4">
        <v>1888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44781</v>
      </c>
      <c r="G7" s="6">
        <v>44782</v>
      </c>
      <c r="H7" s="4">
        <v>1</v>
      </c>
      <c r="I7" s="4">
        <v>1</v>
      </c>
      <c r="J7" s="4">
        <v>1</v>
      </c>
      <c r="K7" s="4" t="s">
        <v>30</v>
      </c>
      <c r="L7" s="4">
        <v>177</v>
      </c>
      <c r="M7" s="4">
        <v>177</v>
      </c>
      <c r="N7" s="4" t="s">
        <v>60</v>
      </c>
      <c r="O7" s="4" t="s">
        <v>32</v>
      </c>
      <c r="P7" s="4" t="s">
        <v>33</v>
      </c>
      <c r="Q7" s="4">
        <v>0</v>
      </c>
      <c r="R7" s="7">
        <v>44749</v>
      </c>
      <c r="S7" s="6">
        <v>44785</v>
      </c>
      <c r="T7" s="4" t="s">
        <v>34</v>
      </c>
      <c r="U7" s="4">
        <v>177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44779</v>
      </c>
      <c r="G8" s="6">
        <v>44782</v>
      </c>
      <c r="H8" s="4">
        <v>1</v>
      </c>
      <c r="I8" s="4">
        <v>3</v>
      </c>
      <c r="J8" s="4">
        <v>3</v>
      </c>
      <c r="K8" s="4" t="s">
        <v>30</v>
      </c>
      <c r="L8" s="4">
        <v>537</v>
      </c>
      <c r="M8" s="4">
        <v>537</v>
      </c>
      <c r="N8" s="4" t="s">
        <v>65</v>
      </c>
      <c r="O8" s="4" t="s">
        <v>32</v>
      </c>
      <c r="P8" s="4" t="s">
        <v>33</v>
      </c>
      <c r="Q8" s="4">
        <v>0</v>
      </c>
      <c r="R8" s="7">
        <v>44754</v>
      </c>
      <c r="S8" s="6">
        <v>44785</v>
      </c>
      <c r="T8" s="4" t="s">
        <v>34</v>
      </c>
      <c r="U8" s="4">
        <v>537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44781</v>
      </c>
      <c r="G9" s="6">
        <v>44782</v>
      </c>
      <c r="H9" s="4">
        <v>1</v>
      </c>
      <c r="I9" s="4">
        <v>1</v>
      </c>
      <c r="J9" s="4">
        <v>1</v>
      </c>
      <c r="K9" s="4" t="s">
        <v>30</v>
      </c>
      <c r="L9" s="4">
        <v>36</v>
      </c>
      <c r="M9" s="4">
        <v>36</v>
      </c>
      <c r="N9" s="4" t="s">
        <v>69</v>
      </c>
      <c r="O9" s="4" t="s">
        <v>32</v>
      </c>
      <c r="P9" s="4" t="s">
        <v>33</v>
      </c>
      <c r="Q9" s="4">
        <v>0</v>
      </c>
      <c r="R9" s="7">
        <v>44762</v>
      </c>
      <c r="S9" s="6">
        <v>44785</v>
      </c>
      <c r="T9" s="4" t="s">
        <v>34</v>
      </c>
      <c r="U9" s="4">
        <v>36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44778</v>
      </c>
      <c r="G10" s="6">
        <v>44782</v>
      </c>
      <c r="H10" s="4">
        <v>1</v>
      </c>
      <c r="I10" s="4">
        <v>4</v>
      </c>
      <c r="J10" s="4">
        <v>4</v>
      </c>
      <c r="K10" s="4" t="s">
        <v>30</v>
      </c>
      <c r="L10" s="4">
        <v>696</v>
      </c>
      <c r="M10" s="4">
        <v>696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44776</v>
      </c>
      <c r="S10" s="6">
        <v>44785</v>
      </c>
      <c r="T10" s="4" t="s">
        <v>34</v>
      </c>
      <c r="U10" s="4">
        <v>696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44781</v>
      </c>
      <c r="G11" s="6">
        <v>44782</v>
      </c>
      <c r="H11" s="4">
        <v>1</v>
      </c>
      <c r="I11" s="4">
        <v>1</v>
      </c>
      <c r="J11" s="4">
        <v>1</v>
      </c>
      <c r="K11" s="4" t="s">
        <v>30</v>
      </c>
      <c r="L11" s="4">
        <v>48</v>
      </c>
      <c r="M11" s="4">
        <v>48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44780</v>
      </c>
      <c r="S11" s="6">
        <v>44785</v>
      </c>
      <c r="T11" s="4" t="s">
        <v>34</v>
      </c>
      <c r="U11" s="4">
        <v>48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44781</v>
      </c>
      <c r="G12" s="6">
        <v>44782</v>
      </c>
      <c r="H12" s="4">
        <v>1</v>
      </c>
      <c r="I12" s="4">
        <v>1</v>
      </c>
      <c r="J12" s="4">
        <v>1</v>
      </c>
      <c r="K12" s="4" t="s">
        <v>30</v>
      </c>
      <c r="L12" s="4">
        <v>118</v>
      </c>
      <c r="M12" s="4">
        <v>118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44781</v>
      </c>
      <c r="S12" s="6">
        <v>44785</v>
      </c>
      <c r="T12" s="4" t="s">
        <v>34</v>
      </c>
      <c r="U12" s="4">
        <v>118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44781</v>
      </c>
      <c r="G13" s="6">
        <v>44782</v>
      </c>
      <c r="H13" s="4">
        <v>1</v>
      </c>
      <c r="I13" s="4">
        <v>1</v>
      </c>
      <c r="J13" s="4">
        <v>1</v>
      </c>
      <c r="K13" s="4" t="s">
        <v>30</v>
      </c>
      <c r="L13" s="4">
        <v>30</v>
      </c>
      <c r="M13" s="4">
        <v>30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44781</v>
      </c>
      <c r="S13" s="6">
        <v>44785</v>
      </c>
      <c r="T13" s="4" t="s">
        <v>34</v>
      </c>
      <c r="U13" s="4">
        <v>30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44781</v>
      </c>
      <c r="G14" s="6">
        <v>44782</v>
      </c>
      <c r="H14" s="4">
        <v>1</v>
      </c>
      <c r="I14" s="4">
        <v>1</v>
      </c>
      <c r="J14" s="4">
        <v>1</v>
      </c>
      <c r="K14" s="4" t="s">
        <v>30</v>
      </c>
      <c r="L14" s="4">
        <v>63</v>
      </c>
      <c r="M14" s="4">
        <v>63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44781</v>
      </c>
      <c r="S14" s="6">
        <v>44785</v>
      </c>
      <c r="T14" s="4" t="s">
        <v>34</v>
      </c>
      <c r="U14" s="4">
        <v>63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44781</v>
      </c>
      <c r="G15" s="6">
        <v>44782</v>
      </c>
      <c r="H15" s="4">
        <v>1</v>
      </c>
      <c r="I15" s="4">
        <v>1</v>
      </c>
      <c r="J15" s="4">
        <v>1</v>
      </c>
      <c r="K15" s="4" t="s">
        <v>30</v>
      </c>
      <c r="L15" s="4">
        <v>44</v>
      </c>
      <c r="M15" s="4">
        <v>44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44781</v>
      </c>
      <c r="S15" s="6">
        <v>44785</v>
      </c>
      <c r="T15" s="4" t="s">
        <v>34</v>
      </c>
      <c r="U15" s="4">
        <v>44</v>
      </c>
      <c r="V15" s="4">
        <v>0</v>
      </c>
      <c r="W15" s="4">
        <v>0</v>
      </c>
      <c r="X15" s="4" t="s">
        <v>97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17305855090</v>
      </c>
      <c r="B2" s="6">
        <v>44781</v>
      </c>
      <c r="C2" s="6">
        <v>44782</v>
      </c>
      <c r="D2" s="4">
        <v>448</v>
      </c>
      <c r="E2" s="4" t="str">
        <f>VLOOKUP(A2,HOP!A:L,12,0)</f>
        <v>448.00</v>
      </c>
      <c r="F2" s="4" t="str">
        <f>VLOOKUP(A2,HOP!A:C,3,0)</f>
        <v>2414648</v>
      </c>
      <c r="G2" s="4">
        <f>D2-E2</f>
        <v>0</v>
      </c>
      <c r="H2" s="4" t="str">
        <f>$H$1&amp;F2</f>
        <v>，2414648</v>
      </c>
      <c r="I2" s="4" t="str">
        <f>VLOOKUP(A2,HOP!A:U,21,0)</f>
        <v>直连</v>
      </c>
    </row>
    <row r="3" s="4" customFormat="1" spans="1:9">
      <c r="A3" s="5">
        <v>17921326687</v>
      </c>
      <c r="B3" s="6">
        <v>44777</v>
      </c>
      <c r="C3" s="6">
        <v>44782</v>
      </c>
      <c r="D3" s="4">
        <v>4875</v>
      </c>
      <c r="E3" s="4" t="str">
        <f>VLOOKUP(A3,HOP!A:L,12,0)</f>
        <v>4875.00</v>
      </c>
      <c r="F3" s="4" t="str">
        <f>VLOOKUP(A3,HOP!A:C,3,0)</f>
        <v>2547621</v>
      </c>
      <c r="G3" s="4">
        <f t="shared" ref="G3:G15" si="0">D3-E3</f>
        <v>0</v>
      </c>
      <c r="H3" s="4" t="str">
        <f t="shared" ref="H3:H15" si="1">$H$1&amp;F3</f>
        <v>，2547621</v>
      </c>
      <c r="I3" s="4" t="str">
        <f>VLOOKUP(A3,HOP!A:U,21,0)</f>
        <v>直连</v>
      </c>
    </row>
    <row r="4" s="4" customFormat="1" spans="1:9">
      <c r="A4" s="5">
        <v>18005613187</v>
      </c>
      <c r="B4" s="6">
        <v>44781</v>
      </c>
      <c r="C4" s="6">
        <v>44782</v>
      </c>
      <c r="D4" s="4">
        <v>60</v>
      </c>
      <c r="E4" s="4" t="str">
        <f>VLOOKUP(A4,HOP!A:L,12,0)</f>
        <v>60.00</v>
      </c>
      <c r="F4" s="4" t="str">
        <f>VLOOKUP(A4,HOP!A:C,3,0)</f>
        <v>2565563</v>
      </c>
      <c r="G4" s="4">
        <f t="shared" si="0"/>
        <v>0</v>
      </c>
      <c r="H4" s="4" t="str">
        <f t="shared" si="1"/>
        <v>，2565563</v>
      </c>
      <c r="I4" s="4" t="str">
        <f>VLOOKUP(A4,HOP!A:U,21,0)</f>
        <v>直连</v>
      </c>
    </row>
    <row r="5" s="4" customFormat="1" spans="1:9">
      <c r="A5" s="5">
        <v>18084097167</v>
      </c>
      <c r="B5" s="6">
        <v>44775</v>
      </c>
      <c r="C5" s="6">
        <v>44782</v>
      </c>
      <c r="D5" s="4">
        <v>371</v>
      </c>
      <c r="E5" s="4" t="str">
        <f>VLOOKUP(A5,HOP!A:L,12,0)</f>
        <v>371.00</v>
      </c>
      <c r="F5" s="4" t="str">
        <f>VLOOKUP(A5,HOP!A:C,3,0)</f>
        <v>2583512</v>
      </c>
      <c r="G5" s="4">
        <f t="shared" si="0"/>
        <v>0</v>
      </c>
      <c r="H5" s="4" t="str">
        <f t="shared" si="1"/>
        <v>，2583512</v>
      </c>
      <c r="I5" s="4" t="str">
        <f>VLOOKUP(A5,HOP!A:U,21,0)</f>
        <v>直连</v>
      </c>
    </row>
    <row r="6" s="4" customFormat="1" spans="1:9">
      <c r="A6" s="5">
        <v>18231970871</v>
      </c>
      <c r="B6" s="6">
        <v>44778</v>
      </c>
      <c r="C6" s="6">
        <v>44782</v>
      </c>
      <c r="D6" s="4">
        <v>1888</v>
      </c>
      <c r="E6" s="4" t="str">
        <f>VLOOKUP(A6,HOP!A:L,12,0)</f>
        <v>1888.00</v>
      </c>
      <c r="F6" s="4" t="str">
        <f>VLOOKUP(A6,HOP!A:C,3,0)</f>
        <v>2606023</v>
      </c>
      <c r="G6" s="4">
        <f t="shared" si="0"/>
        <v>0</v>
      </c>
      <c r="H6" s="4" t="str">
        <f t="shared" si="1"/>
        <v>，2606023</v>
      </c>
      <c r="I6" s="4" t="str">
        <f>VLOOKUP(A6,HOP!A:U,21,0)</f>
        <v>直连</v>
      </c>
    </row>
    <row r="7" s="4" customFormat="1" spans="1:9">
      <c r="A7" s="5">
        <v>18321236563</v>
      </c>
      <c r="B7" s="6">
        <v>44781</v>
      </c>
      <c r="C7" s="6">
        <v>44782</v>
      </c>
      <c r="D7" s="4">
        <v>177</v>
      </c>
      <c r="E7" s="4" t="str">
        <f>VLOOKUP(A7,HOP!A:L,12,0)</f>
        <v>177.00</v>
      </c>
      <c r="F7" s="4" t="str">
        <f>VLOOKUP(A7,HOP!A:C,3,0)</f>
        <v>2614075</v>
      </c>
      <c r="G7" s="4">
        <f t="shared" si="0"/>
        <v>0</v>
      </c>
      <c r="H7" s="4" t="str">
        <f t="shared" si="1"/>
        <v>，2614075</v>
      </c>
      <c r="I7" s="4" t="str">
        <f>VLOOKUP(A7,HOP!A:U,21,0)</f>
        <v>直连</v>
      </c>
    </row>
    <row r="8" s="4" customFormat="1" spans="1:9">
      <c r="A8" s="5">
        <v>18377526992</v>
      </c>
      <c r="B8" s="6">
        <v>44779</v>
      </c>
      <c r="C8" s="6">
        <v>44782</v>
      </c>
      <c r="D8" s="4">
        <v>537</v>
      </c>
      <c r="E8" s="4" t="str">
        <f>VLOOKUP(A8,HOP!A:L,12,0)</f>
        <v>537.00</v>
      </c>
      <c r="F8" s="4" t="str">
        <f>VLOOKUP(A8,HOP!A:C,3,0)</f>
        <v>2619236</v>
      </c>
      <c r="G8" s="4">
        <f t="shared" si="0"/>
        <v>0</v>
      </c>
      <c r="H8" s="4" t="str">
        <f t="shared" si="1"/>
        <v>，2619236</v>
      </c>
      <c r="I8" s="4" t="str">
        <f>VLOOKUP(A8,HOP!A:U,21,0)</f>
        <v>直连</v>
      </c>
    </row>
    <row r="9" s="4" customFormat="1" spans="1:9">
      <c r="A9" s="5">
        <v>18455763020</v>
      </c>
      <c r="B9" s="6">
        <v>44781</v>
      </c>
      <c r="C9" s="6">
        <v>44782</v>
      </c>
      <c r="D9" s="4">
        <v>36</v>
      </c>
      <c r="E9" s="4" t="str">
        <f>VLOOKUP(A9,HOP!A:L,12,0)</f>
        <v>36.00</v>
      </c>
      <c r="F9" s="4" t="str">
        <f>VLOOKUP(A9,HOP!A:C,3,0)</f>
        <v>2627266</v>
      </c>
      <c r="G9" s="4">
        <f t="shared" si="0"/>
        <v>0</v>
      </c>
      <c r="H9" s="4" t="str">
        <f t="shared" si="1"/>
        <v>，2627266</v>
      </c>
      <c r="I9" s="4" t="str">
        <f>VLOOKUP(A9,HOP!A:U,21,0)</f>
        <v>直连</v>
      </c>
    </row>
    <row r="10" s="4" customFormat="1" spans="1:9">
      <c r="A10" s="5">
        <v>18608688657</v>
      </c>
      <c r="B10" s="6">
        <v>44778</v>
      </c>
      <c r="C10" s="6">
        <v>44782</v>
      </c>
      <c r="D10" s="4">
        <v>696</v>
      </c>
      <c r="E10" s="4" t="str">
        <f>VLOOKUP(A10,HOP!A:L,12,0)</f>
        <v>696.00</v>
      </c>
      <c r="F10" s="4" t="str">
        <f>VLOOKUP(A10,HOP!A:C,3,0)</f>
        <v>2642531</v>
      </c>
      <c r="G10" s="4">
        <f t="shared" si="0"/>
        <v>0</v>
      </c>
      <c r="H10" s="4" t="str">
        <f t="shared" si="1"/>
        <v>，2642531</v>
      </c>
      <c r="I10" s="4" t="str">
        <f>VLOOKUP(A10,HOP!A:U,21,0)</f>
        <v>直连</v>
      </c>
    </row>
    <row r="11" s="4" customFormat="1" spans="1:9">
      <c r="A11" s="5">
        <v>18669912115</v>
      </c>
      <c r="B11" s="6">
        <v>44781</v>
      </c>
      <c r="C11" s="6">
        <v>44782</v>
      </c>
      <c r="D11" s="4">
        <v>48</v>
      </c>
      <c r="E11" s="4" t="str">
        <f>VLOOKUP(A11,HOP!A:L,12,0)</f>
        <v>48.00</v>
      </c>
      <c r="F11" s="4" t="str">
        <f>VLOOKUP(A11,HOP!A:C,3,0)</f>
        <v>2647579</v>
      </c>
      <c r="G11" s="4">
        <f t="shared" si="0"/>
        <v>0</v>
      </c>
      <c r="H11" s="4" t="str">
        <f t="shared" si="1"/>
        <v>，2647579</v>
      </c>
      <c r="I11" s="4" t="str">
        <f>VLOOKUP(A11,HOP!A:U,21,0)</f>
        <v>直连</v>
      </c>
    </row>
    <row r="12" s="4" customFormat="1" spans="1:9">
      <c r="A12" s="5">
        <v>18672563150</v>
      </c>
      <c r="B12" s="6">
        <v>44781</v>
      </c>
      <c r="C12" s="6">
        <v>44782</v>
      </c>
      <c r="D12" s="4">
        <v>118</v>
      </c>
      <c r="E12" s="4" t="str">
        <f>VLOOKUP(A12,HOP!A:L,12,0)</f>
        <v>118.00</v>
      </c>
      <c r="F12" s="4" t="str">
        <f>VLOOKUP(A12,HOP!A:C,3,0)</f>
        <v>2647966</v>
      </c>
      <c r="G12" s="4">
        <f t="shared" si="0"/>
        <v>0</v>
      </c>
      <c r="H12" s="4" t="str">
        <f t="shared" si="1"/>
        <v>，2647966</v>
      </c>
      <c r="I12" s="4" t="str">
        <f>VLOOKUP(A12,HOP!A:U,21,0)</f>
        <v>直连</v>
      </c>
    </row>
    <row r="13" s="4" customFormat="1" spans="1:9">
      <c r="A13" s="5">
        <v>18673326602</v>
      </c>
      <c r="B13" s="6">
        <v>44781</v>
      </c>
      <c r="C13" s="6">
        <v>44782</v>
      </c>
      <c r="D13" s="4">
        <v>30</v>
      </c>
      <c r="E13" s="4" t="str">
        <f>VLOOKUP(A13,HOP!A:L,12,0)</f>
        <v>30.00</v>
      </c>
      <c r="F13" s="4" t="str">
        <f>VLOOKUP(A13,HOP!A:C,3,0)</f>
        <v>2648090</v>
      </c>
      <c r="G13" s="4">
        <f t="shared" si="0"/>
        <v>0</v>
      </c>
      <c r="H13" s="4" t="str">
        <f t="shared" si="1"/>
        <v>，2648090</v>
      </c>
      <c r="I13" s="4" t="str">
        <f>VLOOKUP(A13,HOP!A:U,21,0)</f>
        <v>直连</v>
      </c>
    </row>
    <row r="14" s="4" customFormat="1" spans="1:9">
      <c r="A14" s="5">
        <v>18677221794</v>
      </c>
      <c r="B14" s="6">
        <v>44781</v>
      </c>
      <c r="C14" s="6">
        <v>44782</v>
      </c>
      <c r="D14" s="4">
        <v>63</v>
      </c>
      <c r="E14" s="4" t="str">
        <f>VLOOKUP(A14,HOP!A:L,12,0)</f>
        <v>63.00</v>
      </c>
      <c r="F14" s="4" t="str">
        <f>VLOOKUP(A14,HOP!A:C,3,0)</f>
        <v>2648260</v>
      </c>
      <c r="G14" s="4">
        <f t="shared" si="0"/>
        <v>0</v>
      </c>
      <c r="H14" s="4" t="str">
        <f t="shared" si="1"/>
        <v>，2648260</v>
      </c>
      <c r="I14" s="4" t="str">
        <f>VLOOKUP(A14,HOP!A:U,21,0)</f>
        <v>直连</v>
      </c>
    </row>
    <row r="15" s="4" customFormat="1" spans="1:9">
      <c r="A15" s="5">
        <v>18677246106</v>
      </c>
      <c r="B15" s="6">
        <v>44781</v>
      </c>
      <c r="C15" s="6">
        <v>44782</v>
      </c>
      <c r="D15" s="4">
        <v>44</v>
      </c>
      <c r="E15" s="4" t="str">
        <f>VLOOKUP(A15,HOP!A:L,12,0)</f>
        <v>44.00</v>
      </c>
      <c r="F15" s="4" t="str">
        <f>VLOOKUP(A15,HOP!A:C,3,0)</f>
        <v>2648266</v>
      </c>
      <c r="G15" s="4">
        <f t="shared" si="0"/>
        <v>0</v>
      </c>
      <c r="H15" s="4" t="str">
        <f t="shared" si="1"/>
        <v>，2648266</v>
      </c>
      <c r="I15" s="4" t="str">
        <f>VLOOKUP(A15,HOP!A:U,21,0)</f>
        <v>直连</v>
      </c>
    </row>
    <row r="17" spans="4:4">
      <c r="D17" s="4">
        <f>SUM(D2:D16)</f>
        <v>9391</v>
      </c>
    </row>
    <row r="24" spans="1:1">
      <c r="A24" s="4" t="s">
        <v>99</v>
      </c>
    </row>
    <row r="25" spans="1:1">
      <c r="A25" s="4" t="s">
        <v>100</v>
      </c>
    </row>
    <row r="26" spans="1:1">
      <c r="A26" s="4" t="s">
        <v>101</v>
      </c>
    </row>
  </sheetData>
  <autoFilter ref="A1:XFD1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</row>
    <row r="2" s="1" customFormat="1" spans="1:21">
      <c r="A2" s="3">
        <v>18677246106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120</v>
      </c>
      <c r="G2" s="1" t="s">
        <v>124</v>
      </c>
      <c r="H2" s="1" t="s">
        <v>125</v>
      </c>
      <c r="I2" s="1" t="s">
        <v>126</v>
      </c>
      <c r="J2" s="1" t="s">
        <v>30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</row>
    <row r="3" s="1" customFormat="1" spans="1:21">
      <c r="A3" s="3">
        <v>18677221794</v>
      </c>
      <c r="B3" s="1" t="s">
        <v>120</v>
      </c>
      <c r="C3" s="1" t="s">
        <v>136</v>
      </c>
      <c r="D3" s="1" t="s">
        <v>137</v>
      </c>
      <c r="E3" s="1" t="s">
        <v>138</v>
      </c>
      <c r="F3" s="1" t="s">
        <v>120</v>
      </c>
      <c r="G3" s="1" t="s">
        <v>124</v>
      </c>
      <c r="H3" s="1" t="s">
        <v>125</v>
      </c>
      <c r="I3" s="1" t="s">
        <v>139</v>
      </c>
      <c r="J3" s="1" t="s">
        <v>30</v>
      </c>
      <c r="K3" s="1" t="s">
        <v>140</v>
      </c>
      <c r="L3" s="1" t="s">
        <v>140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141</v>
      </c>
      <c r="S3" s="1" t="s">
        <v>133</v>
      </c>
      <c r="T3" s="1" t="s">
        <v>134</v>
      </c>
      <c r="U3" s="1" t="s">
        <v>135</v>
      </c>
    </row>
    <row r="4" s="1" customFormat="1" spans="1:21">
      <c r="A4" s="3">
        <v>18673326602</v>
      </c>
      <c r="B4" s="1" t="s">
        <v>120</v>
      </c>
      <c r="C4" s="1" t="s">
        <v>142</v>
      </c>
      <c r="D4" s="1" t="s">
        <v>143</v>
      </c>
      <c r="E4" s="1" t="s">
        <v>144</v>
      </c>
      <c r="F4" s="1" t="s">
        <v>120</v>
      </c>
      <c r="G4" s="1" t="s">
        <v>124</v>
      </c>
      <c r="H4" s="1" t="s">
        <v>125</v>
      </c>
      <c r="I4" s="1" t="s">
        <v>145</v>
      </c>
      <c r="J4" s="1" t="s">
        <v>30</v>
      </c>
      <c r="K4" s="1" t="s">
        <v>146</v>
      </c>
      <c r="L4" s="1" t="s">
        <v>146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147</v>
      </c>
      <c r="S4" s="1" t="s">
        <v>133</v>
      </c>
      <c r="T4" s="1" t="s">
        <v>134</v>
      </c>
      <c r="U4" s="1" t="s">
        <v>135</v>
      </c>
    </row>
    <row r="5" s="1" customFormat="1" spans="1:21">
      <c r="A5" s="3">
        <v>18672563150</v>
      </c>
      <c r="B5" s="1" t="s">
        <v>120</v>
      </c>
      <c r="C5" s="1" t="s">
        <v>148</v>
      </c>
      <c r="D5" s="1" t="s">
        <v>149</v>
      </c>
      <c r="E5" s="1" t="s">
        <v>150</v>
      </c>
      <c r="F5" s="1" t="s">
        <v>120</v>
      </c>
      <c r="G5" s="1" t="s">
        <v>124</v>
      </c>
      <c r="H5" s="1" t="s">
        <v>125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153</v>
      </c>
      <c r="S5" s="1" t="s">
        <v>133</v>
      </c>
      <c r="T5" s="1" t="s">
        <v>134</v>
      </c>
      <c r="U5" s="1" t="s">
        <v>135</v>
      </c>
    </row>
    <row r="6" s="1" customFormat="1" spans="1:21">
      <c r="A6" s="3">
        <v>18669912115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120</v>
      </c>
      <c r="G6" s="1" t="s">
        <v>124</v>
      </c>
      <c r="H6" s="1" t="s">
        <v>125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160</v>
      </c>
      <c r="S6" s="1" t="s">
        <v>133</v>
      </c>
      <c r="T6" s="1" t="s">
        <v>134</v>
      </c>
      <c r="U6" s="1" t="s">
        <v>135</v>
      </c>
    </row>
    <row r="7" s="1" customFormat="1" spans="1:21">
      <c r="A7" s="3">
        <v>18608688657</v>
      </c>
      <c r="B7" s="1" t="s">
        <v>161</v>
      </c>
      <c r="C7" s="1" t="s">
        <v>162</v>
      </c>
      <c r="D7" s="1" t="s">
        <v>163</v>
      </c>
      <c r="E7" s="1" t="s">
        <v>164</v>
      </c>
      <c r="F7" s="1" t="s">
        <v>165</v>
      </c>
      <c r="G7" s="1" t="s">
        <v>124</v>
      </c>
      <c r="H7" s="1" t="s">
        <v>125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168</v>
      </c>
      <c r="S7" s="1" t="s">
        <v>133</v>
      </c>
      <c r="T7" s="1" t="s">
        <v>134</v>
      </c>
      <c r="U7" s="1" t="s">
        <v>135</v>
      </c>
    </row>
    <row r="8" s="1" customFormat="1" spans="1:21">
      <c r="A8" s="3">
        <v>18455763020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120</v>
      </c>
      <c r="G8" s="1" t="s">
        <v>124</v>
      </c>
      <c r="H8" s="1" t="s">
        <v>125</v>
      </c>
      <c r="I8" s="1" t="s">
        <v>173</v>
      </c>
      <c r="J8" s="1" t="s">
        <v>30</v>
      </c>
      <c r="K8" s="1" t="s">
        <v>174</v>
      </c>
      <c r="L8" s="1" t="s">
        <v>174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175</v>
      </c>
      <c r="S8" s="1" t="s">
        <v>133</v>
      </c>
      <c r="T8" s="1" t="s">
        <v>134</v>
      </c>
      <c r="U8" s="1" t="s">
        <v>135</v>
      </c>
    </row>
    <row r="9" s="1" customFormat="1" spans="1:21">
      <c r="A9" s="3">
        <v>18377526992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180</v>
      </c>
      <c r="G9" s="1" t="s">
        <v>124</v>
      </c>
      <c r="H9" s="1" t="s">
        <v>125</v>
      </c>
      <c r="I9" s="1" t="s">
        <v>181</v>
      </c>
      <c r="J9" s="1" t="s">
        <v>30</v>
      </c>
      <c r="K9" s="1" t="s">
        <v>182</v>
      </c>
      <c r="L9" s="1" t="s">
        <v>182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183</v>
      </c>
      <c r="S9" s="1" t="s">
        <v>133</v>
      </c>
      <c r="T9" s="1" t="s">
        <v>134</v>
      </c>
      <c r="U9" s="1" t="s">
        <v>135</v>
      </c>
    </row>
    <row r="10" s="1" customFormat="1" spans="1:21">
      <c r="A10" s="3">
        <v>18321236563</v>
      </c>
      <c r="B10" s="1" t="s">
        <v>184</v>
      </c>
      <c r="C10" s="1" t="s">
        <v>185</v>
      </c>
      <c r="D10" s="1" t="s">
        <v>186</v>
      </c>
      <c r="E10" s="1" t="s">
        <v>187</v>
      </c>
      <c r="F10" s="1" t="s">
        <v>120</v>
      </c>
      <c r="G10" s="1" t="s">
        <v>124</v>
      </c>
      <c r="H10" s="1" t="s">
        <v>125</v>
      </c>
      <c r="I10" s="1" t="s">
        <v>188</v>
      </c>
      <c r="J10" s="1" t="s">
        <v>30</v>
      </c>
      <c r="K10" s="1" t="s">
        <v>189</v>
      </c>
      <c r="L10" s="1" t="s">
        <v>189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190</v>
      </c>
      <c r="S10" s="1" t="s">
        <v>133</v>
      </c>
      <c r="T10" s="1" t="s">
        <v>134</v>
      </c>
      <c r="U10" s="1" t="s">
        <v>135</v>
      </c>
    </row>
    <row r="11" s="1" customFormat="1" spans="1:21">
      <c r="A11" s="3">
        <v>18231970871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165</v>
      </c>
      <c r="G11" s="1" t="s">
        <v>124</v>
      </c>
      <c r="H11" s="1" t="s">
        <v>125</v>
      </c>
      <c r="I11" s="1" t="s">
        <v>195</v>
      </c>
      <c r="J11" s="1" t="s">
        <v>30</v>
      </c>
      <c r="K11" s="1" t="s">
        <v>196</v>
      </c>
      <c r="L11" s="1" t="s">
        <v>196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131</v>
      </c>
      <c r="R11" s="1" t="s">
        <v>197</v>
      </c>
      <c r="S11" s="1" t="s">
        <v>133</v>
      </c>
      <c r="T11" s="1" t="s">
        <v>134</v>
      </c>
      <c r="U11" s="1" t="s">
        <v>135</v>
      </c>
    </row>
    <row r="12" s="1" customFormat="1" spans="1:21">
      <c r="A12" s="3">
        <v>18084097167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202</v>
      </c>
      <c r="G12" s="1" t="s">
        <v>124</v>
      </c>
      <c r="H12" s="1" t="s">
        <v>125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131</v>
      </c>
      <c r="R12" s="1" t="s">
        <v>205</v>
      </c>
      <c r="S12" s="1" t="s">
        <v>133</v>
      </c>
      <c r="T12" s="1" t="s">
        <v>134</v>
      </c>
      <c r="U12" s="1" t="s">
        <v>135</v>
      </c>
    </row>
    <row r="13" s="1" customFormat="1" spans="1:21">
      <c r="A13" s="3">
        <v>18005613187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120</v>
      </c>
      <c r="G13" s="1" t="s">
        <v>124</v>
      </c>
      <c r="H13" s="1" t="s">
        <v>125</v>
      </c>
      <c r="I13" s="1" t="s">
        <v>210</v>
      </c>
      <c r="J13" s="1" t="s">
        <v>30</v>
      </c>
      <c r="K13" s="1" t="s">
        <v>211</v>
      </c>
      <c r="L13" s="1" t="s">
        <v>211</v>
      </c>
      <c r="M13" s="1" t="s">
        <v>128</v>
      </c>
      <c r="N13" s="1" t="s">
        <v>128</v>
      </c>
      <c r="O13" s="1" t="s">
        <v>129</v>
      </c>
      <c r="P13" s="1" t="s">
        <v>130</v>
      </c>
      <c r="Q13" s="1" t="s">
        <v>131</v>
      </c>
      <c r="R13" s="1" t="s">
        <v>212</v>
      </c>
      <c r="S13" s="1" t="s">
        <v>133</v>
      </c>
      <c r="T13" s="1" t="s">
        <v>134</v>
      </c>
      <c r="U13" s="1" t="s">
        <v>135</v>
      </c>
    </row>
    <row r="14" s="1" customFormat="1" spans="1:21">
      <c r="A14" s="3">
        <v>17921326687</v>
      </c>
      <c r="B14" s="1" t="s">
        <v>213</v>
      </c>
      <c r="C14" s="1" t="s">
        <v>214</v>
      </c>
      <c r="D14" s="1" t="s">
        <v>215</v>
      </c>
      <c r="E14" s="1" t="s">
        <v>216</v>
      </c>
      <c r="F14" s="1" t="s">
        <v>217</v>
      </c>
      <c r="G14" s="1" t="s">
        <v>124</v>
      </c>
      <c r="H14" s="1" t="s">
        <v>125</v>
      </c>
      <c r="I14" s="1" t="s">
        <v>218</v>
      </c>
      <c r="J14" s="1" t="s">
        <v>30</v>
      </c>
      <c r="K14" s="1" t="s">
        <v>219</v>
      </c>
      <c r="L14" s="1" t="s">
        <v>219</v>
      </c>
      <c r="M14" s="1" t="s">
        <v>128</v>
      </c>
      <c r="N14" s="1" t="s">
        <v>128</v>
      </c>
      <c r="O14" s="1" t="s">
        <v>129</v>
      </c>
      <c r="P14" s="1" t="s">
        <v>130</v>
      </c>
      <c r="Q14" s="1" t="s">
        <v>131</v>
      </c>
      <c r="R14" s="1" t="s">
        <v>220</v>
      </c>
      <c r="S14" s="1" t="s">
        <v>133</v>
      </c>
      <c r="T14" s="1" t="s">
        <v>134</v>
      </c>
      <c r="U14" s="1" t="s">
        <v>135</v>
      </c>
    </row>
    <row r="15" s="1" customFormat="1" spans="1:21">
      <c r="A15" s="3">
        <v>17305855090</v>
      </c>
      <c r="B15" s="1" t="s">
        <v>221</v>
      </c>
      <c r="C15" s="1" t="s">
        <v>222</v>
      </c>
      <c r="D15" s="1" t="s">
        <v>223</v>
      </c>
      <c r="E15" s="1" t="s">
        <v>224</v>
      </c>
      <c r="F15" s="1" t="s">
        <v>120</v>
      </c>
      <c r="G15" s="1" t="s">
        <v>124</v>
      </c>
      <c r="H15" s="1" t="s">
        <v>125</v>
      </c>
      <c r="I15" s="1" t="s">
        <v>225</v>
      </c>
      <c r="J15" s="1" t="s">
        <v>30</v>
      </c>
      <c r="K15" s="1" t="s">
        <v>226</v>
      </c>
      <c r="L15" s="1" t="s">
        <v>226</v>
      </c>
      <c r="M15" s="1" t="s">
        <v>128</v>
      </c>
      <c r="N15" s="1" t="s">
        <v>128</v>
      </c>
      <c r="O15" s="1" t="s">
        <v>129</v>
      </c>
      <c r="P15" s="1" t="s">
        <v>130</v>
      </c>
      <c r="Q15" s="1" t="s">
        <v>131</v>
      </c>
      <c r="R15" s="1" t="s">
        <v>227</v>
      </c>
      <c r="S15" s="1" t="s">
        <v>133</v>
      </c>
      <c r="T15" s="1" t="s">
        <v>134</v>
      </c>
      <c r="U15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2022-08-12T02:15:52Z</dcterms:created>
  <dcterms:modified xsi:type="dcterms:W3CDTF">2022-08-12T03:13:45Z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3BE597799C754B768363F40AA8FC897D</vt:lpwstr>
  </property>
  <property fmtid="{D5CDD505-2E9C-101B-9397-08002B2CF9AE}" pid="3" name="KSOProductBuildVer">
    <vt:lpwstr>2052-11.1.0.12302</vt:lpwstr>
  </property>
</Properties>
</file>