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<sst xmlns="http://schemas.openxmlformats.org/spreadsheetml/2006/main" count="1237" uniqueCount="352">
  <si>
    <t>去哪儿网酒店预付对账单</t>
  </si>
  <si>
    <t>供应商名称：</t>
  </si>
  <si>
    <t>港丰国际</t>
  </si>
  <si>
    <t>结算周期：</t>
  </si>
  <si>
    <t>2022-08-08至2022-08-14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</si>
  <si>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</si>
  <si>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</si>
  <si>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</si>
  <si>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</si>
  <si>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</si>
  <si>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</si>
  <si>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</si>
  <si>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</si>
  <si>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</si>
  <si>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</si>
  <si>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</si>
  <si>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</si>
  <si>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</si>
  <si>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</si>
  <si>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</si>
  <si>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¥31,546.00</t>
  </si>
  <si>
    <t>¥4,573.00</t>
  </si>
  <si>
    <t>¥2,665.00</t>
  </si>
  <si>
    <t>¥24,308.00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</si>
  <si>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</si>
  <si>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</si>
  <si>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</si>
  <si>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</si>
  <si>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</si>
  <si>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</si>
  <si>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</si>
  <si>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</si>
  <si>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</si>
  <si>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</si>
  <si>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</si>
  <si>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</si>
  <si>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</si>
  <si>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</si>
  <si>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</si>
  <si>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</si>
  <si>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</si>
  <si>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</si>
  <si>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</si>
  <si>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</si>
  <si>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</si>
  <si>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</si>
  <si>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</si>
  <si>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</si>
  <si>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</si>
  <si>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</si>
  <si>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</si>
  <si>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</si>
  <si>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</si>
  <si>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</si>
  <si>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</si>
  <si>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</si>
  <si>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</si>
  <si>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</si>
  <si>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</si>
  <si>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</si>
  <si>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</si>
  <si>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</si>
  <si>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</si>
  <si>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</si>
  <si>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</si>
  <si>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</si>
  <si>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</si>
  <si>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</si>
  <si>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</si>
  <si>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</si>
  <si>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703004870315</t>
  </si>
  <si>
    <t>2558224</t>
  </si>
  <si>
    <t>酒店预付</t>
  </si>
  <si>
    <t>否</t>
  </si>
  <si>
    <t>普通</t>
  </si>
  <si>
    <t>158575187</t>
  </si>
  <si>
    <t>马尼拉新濠天地凯悦酒店</t>
  </si>
  <si>
    <t>1619975</t>
  </si>
  <si>
    <t>WANG/QIANWEN</t>
  </si>
  <si>
    <t>2022-05-21</t>
  </si>
  <si>
    <t>2022-08-04</t>
  </si>
  <si>
    <t>2022-08-08</t>
  </si>
  <si>
    <t>¥5,224.00</t>
  </si>
  <si>
    <t>¥564.00</t>
  </si>
  <si>
    <t>¥4,660.00</t>
  </si>
  <si>
    <t>Hyatt Deluxe KING Room</t>
  </si>
  <si>
    <t>WEBSITE</t>
  </si>
  <si>
    <t>703080160350</t>
  </si>
  <si>
    <t>2644989</t>
  </si>
  <si>
    <t>158593292</t>
  </si>
  <si>
    <t>于拉查达阿曼塔酒店</t>
  </si>
  <si>
    <t>ZHANG/CAIFENG</t>
  </si>
  <si>
    <t>2022-08-05</t>
  </si>
  <si>
    <t>2022-08-06</t>
  </si>
  <si>
    <t>¥844.00</t>
  </si>
  <si>
    <t>¥82.00</t>
  </si>
  <si>
    <t>¥762.00</t>
  </si>
  <si>
    <t>Deluxe One Bedroom City View Suite</t>
  </si>
  <si>
    <t>703083644507</t>
  </si>
  <si>
    <t>2648035</t>
  </si>
  <si>
    <t>158546396</t>
  </si>
  <si>
    <t>新首尔酒店</t>
  </si>
  <si>
    <t>ZHENG/QINGSONG</t>
  </si>
  <si>
    <t>2022-08-09</t>
  </si>
  <si>
    <t>¥373.00</t>
  </si>
  <si>
    <t>¥42.00</t>
  </si>
  <si>
    <t>¥331.00</t>
  </si>
  <si>
    <t>Standard Double Room</t>
  </si>
  <si>
    <t>703080167021</t>
  </si>
  <si>
    <t>2645094</t>
  </si>
  <si>
    <t>243960775</t>
  </si>
  <si>
    <t>盛泰澜曼谷拉普崂中央广场酒店 (SHA Plus+)</t>
  </si>
  <si>
    <t>LIU/HUAN</t>
  </si>
  <si>
    <t>¥335.00</t>
  </si>
  <si>
    <t>¥33.00</t>
  </si>
  <si>
    <t>¥302.00</t>
  </si>
  <si>
    <t>deluxe king bed room</t>
  </si>
  <si>
    <t>703082419462</t>
  </si>
  <si>
    <t>2646942</t>
  </si>
  <si>
    <t>158565752</t>
  </si>
  <si>
    <t>曼谷拉差达瑞士酒店 (SHA Extra Plus)</t>
  </si>
  <si>
    <t>LI/JLNNLNG</t>
  </si>
  <si>
    <t>2022-08-07</t>
  </si>
  <si>
    <t>¥2,176.00</t>
  </si>
  <si>
    <t>¥218.00</t>
  </si>
  <si>
    <t>¥1,958.00</t>
  </si>
  <si>
    <t>Executive Suite</t>
  </si>
  <si>
    <t>703082797501</t>
  </si>
  <si>
    <t>2647365</t>
  </si>
  <si>
    <t>CHEN/XIAORUN</t>
  </si>
  <si>
    <t>703054044000</t>
  </si>
  <si>
    <t>2616977</t>
  </si>
  <si>
    <t>207768878</t>
  </si>
  <si>
    <t>阿卡拉酒店 (SHA Plus+)</t>
  </si>
  <si>
    <t>SHAO/XINLIANG</t>
  </si>
  <si>
    <t>2022-07-10</t>
  </si>
  <si>
    <t>2022-08-10</t>
  </si>
  <si>
    <t>¥1,488.00</t>
  </si>
  <si>
    <t>¥132.00</t>
  </si>
  <si>
    <t>¥1,356.00</t>
  </si>
  <si>
    <t>Prarop King Deluxe</t>
  </si>
  <si>
    <t>703084311545</t>
  </si>
  <si>
    <t>2649195</t>
  </si>
  <si>
    <t>LI/QIANWU|JING/BAORONG</t>
  </si>
  <si>
    <t>¥1,176.00</t>
  </si>
  <si>
    <t>¥118.00</t>
  </si>
  <si>
    <t>¥1,058.00</t>
  </si>
  <si>
    <t>Swiss Advantage Room</t>
  </si>
  <si>
    <t>703084812249</t>
  </si>
  <si>
    <t>2649522</t>
  </si>
  <si>
    <t>221910464</t>
  </si>
  <si>
    <t>香港珠峰大宾馆</t>
  </si>
  <si>
    <t>SU/AIHONG</t>
  </si>
  <si>
    <t>2022-08-16</t>
  </si>
  <si>
    <t>2022-08-20</t>
  </si>
  <si>
    <t>¥808.00</t>
  </si>
  <si>
    <t>2022-08-10 20:31:28</t>
  </si>
  <si>
    <t>Double Bed Room</t>
  </si>
  <si>
    <t>703082535225</t>
  </si>
  <si>
    <t>2647294</t>
  </si>
  <si>
    <t>158583785</t>
  </si>
  <si>
    <t>盛泰澜甲米奥南别墅及度假村(SHA Extra Plus)</t>
  </si>
  <si>
    <t>HE/JIALIN|XIN/YING</t>
  </si>
  <si>
    <t>2022-08-11</t>
  </si>
  <si>
    <t>¥2,763.00</t>
  </si>
  <si>
    <t>¥276.00</t>
  </si>
  <si>
    <t>¥2,487.00</t>
  </si>
  <si>
    <t>garden view deluxe twin room</t>
  </si>
  <si>
    <t>703084300657</t>
  </si>
  <si>
    <t>2649264</t>
  </si>
  <si>
    <t>HE/JIAHAO</t>
  </si>
  <si>
    <t>¥1,108.00</t>
  </si>
  <si>
    <t>¥112.00</t>
  </si>
  <si>
    <t>¥996.00</t>
  </si>
  <si>
    <t>703086557200</t>
  </si>
  <si>
    <t>2651872</t>
  </si>
  <si>
    <t>158560520</t>
  </si>
  <si>
    <t>奈涵度假村(SHA Extra Plus)</t>
  </si>
  <si>
    <t>LIU/YINSHAN|LI/RUOYONG|XIAO/CHAOYOU</t>
  </si>
  <si>
    <t>2022-08-12</t>
  </si>
  <si>
    <t>2022-08-13</t>
  </si>
  <si>
    <t>¥2,928.00</t>
  </si>
  <si>
    <t>2022-08-11 20:18:48</t>
  </si>
  <si>
    <t>Grand Ocean View Room</t>
  </si>
  <si>
    <t>703075133825</t>
  </si>
  <si>
    <t>2639156</t>
  </si>
  <si>
    <t>808451938</t>
  </si>
  <si>
    <t>皇后奢华大酒店 (SHA Extra Plus)</t>
  </si>
  <si>
    <t>ZHOU/QIAN|DENG/XIAO</t>
  </si>
  <si>
    <t>2022-07-31</t>
  </si>
  <si>
    <t>¥2,880.00</t>
  </si>
  <si>
    <t>¥232.00</t>
  </si>
  <si>
    <t>¥2,648.00</t>
  </si>
  <si>
    <t>Premier Room</t>
  </si>
  <si>
    <t>703075281419</t>
  </si>
  <si>
    <t>2639176</t>
  </si>
  <si>
    <t>158543975</t>
  </si>
  <si>
    <t>芭堤雅暹罗海岸酒店 (SHA Extra Plus)</t>
  </si>
  <si>
    <t>YANG/YANG</t>
  </si>
  <si>
    <t>¥878.00</t>
  </si>
  <si>
    <t>¥796.00</t>
  </si>
  <si>
    <t>Tropical Deluxe Room</t>
  </si>
  <si>
    <t>703083368339</t>
  </si>
  <si>
    <t>2648800</t>
  </si>
  <si>
    <t>189425180</t>
  </si>
  <si>
    <t>曼谷 JW 万豪酒店 (SHA Plus+)</t>
  </si>
  <si>
    <t>PYAE/PHYOAUNG|SHU/YINKYI</t>
  </si>
  <si>
    <t>¥3,270.00</t>
  </si>
  <si>
    <t>¥330.00</t>
  </si>
  <si>
    <t>¥2,940.00</t>
  </si>
  <si>
    <t>Deluxe Twin Room</t>
  </si>
  <si>
    <t>703086760860</t>
  </si>
  <si>
    <t>2651149</t>
  </si>
  <si>
    <t>¥1,110.00</t>
  </si>
  <si>
    <t>¥998.00</t>
  </si>
  <si>
    <t>703086371733</t>
  </si>
  <si>
    <t>2651145</t>
  </si>
  <si>
    <t>SAI/BAAUNG</t>
  </si>
  <si>
    <t>703088637338</t>
  </si>
  <si>
    <t>2654021</t>
  </si>
  <si>
    <t>158593367</t>
  </si>
  <si>
    <t>素坤逸57号萨利酒店</t>
  </si>
  <si>
    <t>YANG/JUN</t>
  </si>
  <si>
    <t>2022-08-14</t>
  </si>
  <si>
    <t>¥513.00</t>
  </si>
  <si>
    <t>2022-08-13 15:57:10</t>
  </si>
  <si>
    <t>Deluxe Suite Room</t>
  </si>
  <si>
    <t>703087784721</t>
  </si>
  <si>
    <t>2652231</t>
  </si>
  <si>
    <t>158587982</t>
  </si>
  <si>
    <t>普吉岛宴宾雅海滩度假村 (SHA Extra Plus)</t>
  </si>
  <si>
    <t>LIN/SHENG|ZHOU/MIANCHUN</t>
  </si>
  <si>
    <t>¥1,188.00</t>
  </si>
  <si>
    <t>¥114.00</t>
  </si>
  <si>
    <t>¥1,074.00</t>
  </si>
  <si>
    <t>Superior Garden View Room</t>
  </si>
  <si>
    <t>703088380099</t>
  </si>
  <si>
    <t>2653863</t>
  </si>
  <si>
    <t>236240012</t>
  </si>
  <si>
    <t>雅加达萨马拉酒店</t>
  </si>
  <si>
    <t>MASAB AMRU RANGKUTI/ICHSANI</t>
  </si>
  <si>
    <t>¥206.00</t>
  </si>
  <si>
    <t>¥24.00</t>
  </si>
  <si>
    <t>¥182.00</t>
  </si>
  <si>
    <t>deluxe double room</t>
  </si>
  <si>
    <t>703089223985</t>
  </si>
  <si>
    <t>2654996</t>
  </si>
  <si>
    <t>158570288</t>
  </si>
  <si>
    <t>合艾盛泰乐酒店(SHA Extra Plus)</t>
  </si>
  <si>
    <t>MA/WEIXIONG</t>
  </si>
  <si>
    <t>2022-08-15</t>
  </si>
  <si>
    <t>¥324.00</t>
  </si>
  <si>
    <t>2022-08-14 17:34:40</t>
  </si>
  <si>
    <t>superior room</t>
  </si>
  <si>
    <t>合计</t>
  </si>
  <si>
    <t/>
  </si>
  <si>
    <t>¥26,973.00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</si>
  <si>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</si>
  <si>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</si>
  <si>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</si>
  <si>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</si>
  <si>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</si>
  <si>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</si>
  <si>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</si>
  <si>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</si>
  <si>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</si>
  <si>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A220816103815481</t>
  </si>
  <si>
    <t>A220816103833481</t>
  </si>
  <si>
    <r>
      <t>总计：</t>
    </r>
    <r>
      <rPr>
        <sz val="10"/>
        <rFont val="Arial"/>
        <charset val="134"/>
      </rPr>
      <t>24308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</si>
  <si>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</si>
  <si>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</si>
  <si>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</si>
  <si>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</si>
  <si>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</si>
  <si>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</si>
  <si>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</si>
  <si>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</si>
  <si>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</si>
  <si>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</si>
  <si>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</si>
  <si>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</si>
  <si>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</si>
  <si>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</si>
  <si>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</si>
  <si>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</si>
  <si>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</si>
  <si>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雅加达金卡莲萨马拉酒店</t>
  </si>
  <si>
    <t>MASAB AMRU RANGKUTI ICHSANI</t>
  </si>
  <si>
    <t>退房日周结</t>
  </si>
  <si>
    <t>182.00</t>
  </si>
  <si>
    <t>RMB</t>
  </si>
  <si>
    <t>0</t>
  </si>
  <si>
    <t>0.00</t>
  </si>
  <si>
    <t>去哪儿直连（港丰）</t>
  </si>
  <si>
    <t>31</t>
  </si>
  <si>
    <t>2022-08-13 13:16:38</t>
  </si>
  <si>
    <t>汇智国际旅游发展有限公司</t>
  </si>
  <si>
    <t>直连</t>
  </si>
  <si>
    <t>LIN SHENG,ZHOU MIANCHUN</t>
  </si>
  <si>
    <t>1074.00</t>
  </si>
  <si>
    <t>2022-08-12 10:37:34</t>
  </si>
  <si>
    <t>直采</t>
  </si>
  <si>
    <t>HE JIAHAO</t>
  </si>
  <si>
    <t>998.00</t>
  </si>
  <si>
    <t>2022-08-11 13:10:09</t>
  </si>
  <si>
    <t>SAI BAAUNG</t>
  </si>
  <si>
    <t>2022-08-11 10:58:14</t>
  </si>
  <si>
    <t>996.00</t>
  </si>
  <si>
    <t>2022-08-09 13:07:26</t>
  </si>
  <si>
    <t>LI QIANWU,JING BAORONG</t>
  </si>
  <si>
    <t>1058.00</t>
  </si>
  <si>
    <t>2022-08-09 12:04:57</t>
  </si>
  <si>
    <t>曼谷JW万豪酒店</t>
  </si>
  <si>
    <t>PYAE PHYOAUNG,SHU YINKYI</t>
  </si>
  <si>
    <t>2940.00</t>
  </si>
  <si>
    <t>2022-08-09 09:37:43</t>
  </si>
  <si>
    <t>ZHENG QINGSONG</t>
  </si>
  <si>
    <t>331.00</t>
  </si>
  <si>
    <t>2022-08-08 10:08:43</t>
  </si>
  <si>
    <t>曼谷拉查达阿曼达酒店和公寓</t>
  </si>
  <si>
    <t>CHEN XIAORUN</t>
  </si>
  <si>
    <t>762.00</t>
  </si>
  <si>
    <t>2022-08-07 15:13:38</t>
  </si>
  <si>
    <t>盛泰澜海滩别墅及度假村</t>
  </si>
  <si>
    <t>HE JIALIN,XIN YING</t>
  </si>
  <si>
    <t>2487.00</t>
  </si>
  <si>
    <t>2022-08-08 14:07:14</t>
  </si>
  <si>
    <t>LI JLNNLNG</t>
  </si>
  <si>
    <t>1958.00</t>
  </si>
  <si>
    <t>2022-08-07 12:40:44</t>
  </si>
  <si>
    <t>盛泰澜拉普崂中央广场酒店</t>
  </si>
  <si>
    <t>LIU HUAN</t>
  </si>
  <si>
    <t>302.00</t>
  </si>
  <si>
    <t>2022-08-05 14:36:10</t>
  </si>
  <si>
    <t>ZHANG CAIFENG</t>
  </si>
  <si>
    <t>2022-08-05 12:16:06</t>
  </si>
  <si>
    <t>芭堤雅暹罗海岸酒店</t>
  </si>
  <si>
    <t>YANG YANG</t>
  </si>
  <si>
    <t>796.00</t>
  </si>
  <si>
    <t>2022-07-31 15:33:20</t>
  </si>
  <si>
    <t>皇后奢华大酒店</t>
  </si>
  <si>
    <t>ZHOU QIAN,DENG XIAO</t>
  </si>
  <si>
    <t>2648.00</t>
  </si>
  <si>
    <t>2022-07-31 15:29:20</t>
  </si>
  <si>
    <t>曼谷Akara酒店</t>
  </si>
  <si>
    <t>SHAO XINLIANG</t>
  </si>
  <si>
    <t>1356.00</t>
  </si>
  <si>
    <t>2022-07-10 19:38:41</t>
  </si>
  <si>
    <t>马尼拉梦之城凯悦酒店</t>
  </si>
  <si>
    <t>WANG QIANWEN</t>
  </si>
  <si>
    <t>4660.00</t>
  </si>
  <si>
    <t>2022-05-24 09:09:24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</si>
</sst>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81</v>
      </c>
      <c r="O4" s="7" t="s">
        <v>81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92</v>
      </c>
      <c r="O5" s="7" t="s">
        <v>81</v>
      </c>
      <c r="P5" s="7" t="s">
        <v>103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2</v>
      </c>
      <c r="N6" s="7" t="s">
        <v>122</v>
      </c>
      <c r="O6" s="7" t="s">
        <v>122</v>
      </c>
      <c r="P6" s="7" t="s">
        <v>103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89</v>
      </c>
      <c r="H7" s="7" t="s">
        <v>90</v>
      </c>
      <c r="I7" s="7" t="s">
        <v>77</v>
      </c>
      <c r="J7" s="7" t="s">
        <v>2</v>
      </c>
      <c r="K7" s="7" t="s">
        <v>129</v>
      </c>
      <c r="L7" s="7">
        <v>1</v>
      </c>
      <c r="M7" s="7">
        <v>2</v>
      </c>
      <c r="N7" s="7" t="s">
        <v>122</v>
      </c>
      <c r="O7" s="7" t="s">
        <v>122</v>
      </c>
      <c r="P7" s="7" t="s">
        <v>103</v>
      </c>
      <c r="Q7" s="7"/>
      <c r="R7" s="11" t="s">
        <v>94</v>
      </c>
      <c r="S7" s="12" t="s">
        <v>19</v>
      </c>
      <c r="T7" s="7"/>
      <c r="U7" s="11" t="s">
        <v>19</v>
      </c>
      <c r="V7" s="11" t="s">
        <v>94</v>
      </c>
      <c r="W7" s="12" t="s">
        <v>95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96</v>
      </c>
      <c r="AD7" t="s">
        <v>6</v>
      </c>
      <c r="AE7" t="s">
        <v>97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3</v>
      </c>
      <c r="N8" s="7" t="s">
        <v>135</v>
      </c>
      <c r="O8" s="7" t="s">
        <v>122</v>
      </c>
      <c r="P8" s="7" t="s">
        <v>136</v>
      </c>
      <c r="Q8" s="7"/>
      <c r="R8" s="11" t="s">
        <v>137</v>
      </c>
      <c r="S8" s="12" t="s">
        <v>19</v>
      </c>
      <c r="T8" s="7"/>
      <c r="U8" s="11" t="s">
        <v>19</v>
      </c>
      <c r="V8" s="11" t="s">
        <v>137</v>
      </c>
      <c r="W8" s="12" t="s">
        <v>138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119</v>
      </c>
      <c r="H9" s="7" t="s">
        <v>120</v>
      </c>
      <c r="I9" s="7" t="s">
        <v>77</v>
      </c>
      <c r="J9" s="7" t="s">
        <v>2</v>
      </c>
      <c r="K9" s="7" t="s">
        <v>143</v>
      </c>
      <c r="L9" s="7">
        <v>2</v>
      </c>
      <c r="M9" s="7">
        <v>1</v>
      </c>
      <c r="N9" s="7" t="s">
        <v>103</v>
      </c>
      <c r="O9" s="7" t="s">
        <v>103</v>
      </c>
      <c r="P9" s="7" t="s">
        <v>136</v>
      </c>
      <c r="Q9" s="7"/>
      <c r="R9" s="11" t="s">
        <v>144</v>
      </c>
      <c r="S9" s="12" t="s">
        <v>19</v>
      </c>
      <c r="T9" s="7"/>
      <c r="U9" s="11" t="s">
        <v>19</v>
      </c>
      <c r="V9" s="11" t="s">
        <v>144</v>
      </c>
      <c r="W9" s="12" t="s">
        <v>145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4</v>
      </c>
      <c r="N10" s="7" t="s">
        <v>103</v>
      </c>
      <c r="O10" s="7" t="s">
        <v>153</v>
      </c>
      <c r="P10" s="7" t="s">
        <v>154</v>
      </c>
      <c r="Q10" s="7"/>
      <c r="R10" s="11" t="s">
        <v>155</v>
      </c>
      <c r="S10" s="12" t="s">
        <v>155</v>
      </c>
      <c r="T10" s="7" t="s">
        <v>156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160</v>
      </c>
      <c r="H11" s="7" t="s">
        <v>161</v>
      </c>
      <c r="I11" s="7" t="s">
        <v>77</v>
      </c>
      <c r="J11" s="7" t="s">
        <v>2</v>
      </c>
      <c r="K11" s="7" t="s">
        <v>162</v>
      </c>
      <c r="L11" s="7">
        <v>1</v>
      </c>
      <c r="M11" s="7">
        <v>3</v>
      </c>
      <c r="N11" s="7" t="s">
        <v>122</v>
      </c>
      <c r="O11" s="7" t="s">
        <v>81</v>
      </c>
      <c r="P11" s="7" t="s">
        <v>163</v>
      </c>
      <c r="Q11" s="7"/>
      <c r="R11" s="11" t="s">
        <v>164</v>
      </c>
      <c r="S11" s="12" t="s">
        <v>19</v>
      </c>
      <c r="T11" s="7"/>
      <c r="U11" s="11" t="s">
        <v>19</v>
      </c>
      <c r="V11" s="11" t="s">
        <v>164</v>
      </c>
      <c r="W11" s="12" t="s">
        <v>165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119</v>
      </c>
      <c r="H12" s="7" t="s">
        <v>120</v>
      </c>
      <c r="I12" s="7" t="s">
        <v>77</v>
      </c>
      <c r="J12" s="7" t="s">
        <v>2</v>
      </c>
      <c r="K12" s="7" t="s">
        <v>170</v>
      </c>
      <c r="L12" s="7">
        <v>1</v>
      </c>
      <c r="M12" s="7">
        <v>2</v>
      </c>
      <c r="N12" s="7" t="s">
        <v>103</v>
      </c>
      <c r="O12" s="7" t="s">
        <v>103</v>
      </c>
      <c r="P12" s="7" t="s">
        <v>163</v>
      </c>
      <c r="Q12" s="7"/>
      <c r="R12" s="11" t="s">
        <v>171</v>
      </c>
      <c r="S12" s="12" t="s">
        <v>19</v>
      </c>
      <c r="T12" s="7"/>
      <c r="U12" s="11" t="s">
        <v>19</v>
      </c>
      <c r="V12" s="11" t="s">
        <v>171</v>
      </c>
      <c r="W12" s="12" t="s">
        <v>172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147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174</v>
      </c>
      <c r="B13" s="6" t="s">
        <v>175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176</v>
      </c>
      <c r="H13" s="7" t="s">
        <v>177</v>
      </c>
      <c r="I13" s="7" t="s">
        <v>77</v>
      </c>
      <c r="J13" s="7" t="s">
        <v>2</v>
      </c>
      <c r="K13" s="7" t="s">
        <v>178</v>
      </c>
      <c r="L13" s="7">
        <v>3</v>
      </c>
      <c r="M13" s="7">
        <v>1</v>
      </c>
      <c r="N13" s="7" t="s">
        <v>163</v>
      </c>
      <c r="O13" s="7" t="s">
        <v>179</v>
      </c>
      <c r="P13" s="7" t="s">
        <v>180</v>
      </c>
      <c r="Q13" s="7"/>
      <c r="R13" s="11" t="s">
        <v>181</v>
      </c>
      <c r="S13" s="12" t="s">
        <v>181</v>
      </c>
      <c r="T13" s="7" t="s">
        <v>182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186</v>
      </c>
      <c r="H14" s="7" t="s">
        <v>187</v>
      </c>
      <c r="I14" s="7" t="s">
        <v>77</v>
      </c>
      <c r="J14" s="7" t="s">
        <v>2</v>
      </c>
      <c r="K14" s="7" t="s">
        <v>188</v>
      </c>
      <c r="L14" s="7">
        <v>2</v>
      </c>
      <c r="M14" s="7">
        <v>4</v>
      </c>
      <c r="N14" s="7" t="s">
        <v>189</v>
      </c>
      <c r="O14" s="7" t="s">
        <v>103</v>
      </c>
      <c r="P14" s="7" t="s">
        <v>180</v>
      </c>
      <c r="Q14" s="7"/>
      <c r="R14" s="11" t="s">
        <v>190</v>
      </c>
      <c r="S14" s="12" t="s">
        <v>19</v>
      </c>
      <c r="T14" s="7"/>
      <c r="U14" s="11" t="s">
        <v>19</v>
      </c>
      <c r="V14" s="11" t="s">
        <v>190</v>
      </c>
      <c r="W14" s="12" t="s">
        <v>191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196</v>
      </c>
      <c r="H15" s="7" t="s">
        <v>197</v>
      </c>
      <c r="I15" s="7" t="s">
        <v>77</v>
      </c>
      <c r="J15" s="7" t="s">
        <v>2</v>
      </c>
      <c r="K15" s="7" t="s">
        <v>198</v>
      </c>
      <c r="L15" s="7">
        <v>1</v>
      </c>
      <c r="M15" s="7">
        <v>2</v>
      </c>
      <c r="N15" s="7" t="s">
        <v>189</v>
      </c>
      <c r="O15" s="7" t="s">
        <v>163</v>
      </c>
      <c r="P15" s="7" t="s">
        <v>180</v>
      </c>
      <c r="Q15" s="7"/>
      <c r="R15" s="11" t="s">
        <v>199</v>
      </c>
      <c r="S15" s="12" t="s">
        <v>19</v>
      </c>
      <c r="T15" s="7"/>
      <c r="U15" s="11" t="s">
        <v>19</v>
      </c>
      <c r="V15" s="11" t="s">
        <v>199</v>
      </c>
      <c r="W15" s="12" t="s">
        <v>95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202</v>
      </c>
      <c r="B16" s="6" t="s">
        <v>203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204</v>
      </c>
      <c r="H16" s="7" t="s">
        <v>205</v>
      </c>
      <c r="I16" s="7" t="s">
        <v>77</v>
      </c>
      <c r="J16" s="7" t="s">
        <v>2</v>
      </c>
      <c r="K16" s="7" t="s">
        <v>206</v>
      </c>
      <c r="L16" s="7">
        <v>1</v>
      </c>
      <c r="M16" s="7">
        <v>3</v>
      </c>
      <c r="N16" s="7" t="s">
        <v>81</v>
      </c>
      <c r="O16" s="7" t="s">
        <v>136</v>
      </c>
      <c r="P16" s="7" t="s">
        <v>180</v>
      </c>
      <c r="Q16" s="7"/>
      <c r="R16" s="11" t="s">
        <v>207</v>
      </c>
      <c r="S16" s="12" t="s">
        <v>19</v>
      </c>
      <c r="T16" s="7"/>
      <c r="U16" s="11" t="s">
        <v>19</v>
      </c>
      <c r="V16" s="11" t="s">
        <v>207</v>
      </c>
      <c r="W16" s="12" t="s">
        <v>208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211</v>
      </c>
      <c r="B17" s="6" t="s">
        <v>212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119</v>
      </c>
      <c r="H17" s="7" t="s">
        <v>120</v>
      </c>
      <c r="I17" s="7" t="s">
        <v>77</v>
      </c>
      <c r="J17" s="7" t="s">
        <v>2</v>
      </c>
      <c r="K17" s="7" t="s">
        <v>170</v>
      </c>
      <c r="L17" s="7">
        <v>1</v>
      </c>
      <c r="M17" s="7">
        <v>2</v>
      </c>
      <c r="N17" s="7" t="s">
        <v>163</v>
      </c>
      <c r="O17" s="7" t="s">
        <v>163</v>
      </c>
      <c r="P17" s="7" t="s">
        <v>180</v>
      </c>
      <c r="Q17" s="7"/>
      <c r="R17" s="11" t="s">
        <v>213</v>
      </c>
      <c r="S17" s="12" t="s">
        <v>19</v>
      </c>
      <c r="T17" s="7"/>
      <c r="U17" s="11" t="s">
        <v>19</v>
      </c>
      <c r="V17" s="11" t="s">
        <v>213</v>
      </c>
      <c r="W17" s="12" t="s">
        <v>172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214</v>
      </c>
      <c r="AD17" t="s">
        <v>6</v>
      </c>
      <c r="AE17" t="s">
        <v>147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215</v>
      </c>
      <c r="B18" s="6" t="s">
        <v>216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119</v>
      </c>
      <c r="H18" s="7" t="s">
        <v>120</v>
      </c>
      <c r="I18" s="7" t="s">
        <v>77</v>
      </c>
      <c r="J18" s="7" t="s">
        <v>2</v>
      </c>
      <c r="K18" s="7" t="s">
        <v>217</v>
      </c>
      <c r="L18" s="7">
        <v>1</v>
      </c>
      <c r="M18" s="7">
        <v>2</v>
      </c>
      <c r="N18" s="7" t="s">
        <v>163</v>
      </c>
      <c r="O18" s="7" t="s">
        <v>163</v>
      </c>
      <c r="P18" s="7" t="s">
        <v>180</v>
      </c>
      <c r="Q18" s="7"/>
      <c r="R18" s="11" t="s">
        <v>213</v>
      </c>
      <c r="S18" s="12" t="s">
        <v>19</v>
      </c>
      <c r="T18" s="7"/>
      <c r="U18" s="11" t="s">
        <v>19</v>
      </c>
      <c r="V18" s="11" t="s">
        <v>213</v>
      </c>
      <c r="W18" s="12" t="s">
        <v>172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147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218</v>
      </c>
      <c r="B19" s="6" t="s">
        <v>219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220</v>
      </c>
      <c r="H19" s="7" t="s">
        <v>221</v>
      </c>
      <c r="I19" s="7" t="s">
        <v>77</v>
      </c>
      <c r="J19" s="7" t="s">
        <v>2</v>
      </c>
      <c r="K19" s="7" t="s">
        <v>222</v>
      </c>
      <c r="L19" s="7">
        <v>1</v>
      </c>
      <c r="M19" s="7">
        <v>1</v>
      </c>
      <c r="N19" s="7" t="s">
        <v>180</v>
      </c>
      <c r="O19" s="7" t="s">
        <v>180</v>
      </c>
      <c r="P19" s="7" t="s">
        <v>223</v>
      </c>
      <c r="Q19" s="7"/>
      <c r="R19" s="11" t="s">
        <v>224</v>
      </c>
      <c r="S19" s="12" t="s">
        <v>224</v>
      </c>
      <c r="T19" s="7" t="s">
        <v>225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226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227</v>
      </c>
      <c r="B20" s="6" t="s">
        <v>228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229</v>
      </c>
      <c r="H20" s="7" t="s">
        <v>230</v>
      </c>
      <c r="I20" s="7" t="s">
        <v>77</v>
      </c>
      <c r="J20" s="7" t="s">
        <v>2</v>
      </c>
      <c r="K20" s="7" t="s">
        <v>231</v>
      </c>
      <c r="L20" s="7">
        <v>1</v>
      </c>
      <c r="M20" s="7">
        <v>2</v>
      </c>
      <c r="N20" s="7" t="s">
        <v>179</v>
      </c>
      <c r="O20" s="7" t="s">
        <v>179</v>
      </c>
      <c r="P20" s="7" t="s">
        <v>223</v>
      </c>
      <c r="Q20" s="7"/>
      <c r="R20" s="11" t="s">
        <v>232</v>
      </c>
      <c r="S20" s="12" t="s">
        <v>19</v>
      </c>
      <c r="T20" s="7"/>
      <c r="U20" s="11" t="s">
        <v>19</v>
      </c>
      <c r="V20" s="11" t="s">
        <v>232</v>
      </c>
      <c r="W20" s="12" t="s">
        <v>233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236</v>
      </c>
      <c r="B21" s="6" t="s">
        <v>237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238</v>
      </c>
      <c r="H21" s="7" t="s">
        <v>239</v>
      </c>
      <c r="I21" s="7" t="s">
        <v>77</v>
      </c>
      <c r="J21" s="7" t="s">
        <v>2</v>
      </c>
      <c r="K21" s="7" t="s">
        <v>240</v>
      </c>
      <c r="L21" s="7">
        <v>1</v>
      </c>
      <c r="M21" s="7">
        <v>1</v>
      </c>
      <c r="N21" s="7" t="s">
        <v>180</v>
      </c>
      <c r="O21" s="7" t="s">
        <v>180</v>
      </c>
      <c r="P21" s="7" t="s">
        <v>223</v>
      </c>
      <c r="Q21" s="7"/>
      <c r="R21" s="11" t="s">
        <v>241</v>
      </c>
      <c r="S21" s="12" t="s">
        <v>19</v>
      </c>
      <c r="T21" s="7"/>
      <c r="U21" s="11" t="s">
        <v>19</v>
      </c>
      <c r="V21" s="11" t="s">
        <v>241</v>
      </c>
      <c r="W21" s="12" t="s">
        <v>242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243</v>
      </c>
      <c r="AD21" t="s">
        <v>6</v>
      </c>
      <c r="AE21" t="s">
        <v>244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245</v>
      </c>
      <c r="B22" s="6" t="s">
        <v>246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247</v>
      </c>
      <c r="H22" s="7" t="s">
        <v>248</v>
      </c>
      <c r="I22" s="7" t="s">
        <v>77</v>
      </c>
      <c r="J22" s="7" t="s">
        <v>2</v>
      </c>
      <c r="K22" s="7" t="s">
        <v>249</v>
      </c>
      <c r="L22" s="7">
        <v>1</v>
      </c>
      <c r="M22" s="7">
        <v>1</v>
      </c>
      <c r="N22" s="7" t="s">
        <v>223</v>
      </c>
      <c r="O22" s="7" t="s">
        <v>223</v>
      </c>
      <c r="P22" s="7" t="s">
        <v>250</v>
      </c>
      <c r="Q22" s="7"/>
      <c r="R22" s="11" t="s">
        <v>251</v>
      </c>
      <c r="S22" s="12" t="s">
        <v>251</v>
      </c>
      <c r="T22" s="7" t="s">
        <v>252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253</v>
      </c>
      <c r="AF22" t="s">
        <v>86</v>
      </c>
      <c r="AG22" t="s">
        <v>73</v>
      </c>
      <c r="AH22" t="s">
        <v>19</v>
      </c>
    </row>
    <row r="23" customHeight="1" spans="1:32">
      <c r="A23" s="10" t="s">
        <v>254</v>
      </c>
      <c r="B23" s="10"/>
      <c r="C23" s="10" t="s">
        <v>255</v>
      </c>
      <c r="D23" s="10"/>
      <c r="E23" s="10"/>
      <c r="F23" s="10"/>
      <c r="G23" s="10" t="s">
        <v>255</v>
      </c>
      <c r="H23" s="10" t="s">
        <v>255</v>
      </c>
      <c r="I23" s="10" t="s">
        <v>255</v>
      </c>
      <c r="J23" s="10" t="s">
        <v>255</v>
      </c>
      <c r="K23" s="10" t="s">
        <v>255</v>
      </c>
      <c r="L23" s="10" t="s">
        <v>255</v>
      </c>
      <c r="M23" s="10" t="s">
        <v>255</v>
      </c>
      <c r="N23" s="10" t="s">
        <v>255</v>
      </c>
      <c r="O23" s="10" t="s">
        <v>255</v>
      </c>
      <c r="P23" s="10" t="s">
        <v>255</v>
      </c>
      <c r="Q23" s="10"/>
      <c r="R23" s="13" t="s">
        <v>20</v>
      </c>
      <c r="S23" s="13" t="s">
        <v>21</v>
      </c>
      <c r="T23" s="10" t="s">
        <v>255</v>
      </c>
      <c r="U23" s="13"/>
      <c r="V23" s="13" t="s">
        <v>256</v>
      </c>
      <c r="W23" s="13" t="s">
        <v>22</v>
      </c>
      <c r="X23" s="13"/>
      <c r="Y23" s="13"/>
      <c r="Z23" s="13"/>
      <c r="AA23" s="10"/>
      <c r="AB23" s="13"/>
      <c r="AC23" s="10"/>
      <c r="AD23" s="10" t="s">
        <v>255</v>
      </c>
      <c r="AE23" s="10"/>
      <c r="AF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257</v>
      </c>
      <c r="B1" s="4" t="s">
        <v>258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259</v>
      </c>
      <c r="H1" s="4" t="s">
        <v>260</v>
      </c>
      <c r="I1" s="4" t="s">
        <v>13</v>
      </c>
      <c r="J1" s="4" t="s">
        <v>17</v>
      </c>
      <c r="K1" s="4" t="s">
        <v>18</v>
      </c>
      <c r="L1" s="9" t="s">
        <v>261</v>
      </c>
      <c r="M1" s="4" t="s">
        <v>262</v>
      </c>
      <c r="N1" s="4" t="s">
        <v>263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264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8" sqref="A28:C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2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265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4660</v>
      </c>
      <c r="E2" t="str">
        <f>VLOOKUP(A2,HOP!A:L,12,0)</f>
        <v>4660.00</v>
      </c>
      <c r="F2" t="str">
        <f>VLOOKUP(A2,HOP!A:C,3,0)</f>
        <v>2558224</v>
      </c>
      <c r="G2">
        <f>D2-E2</f>
        <v>0</v>
      </c>
      <c r="H2" t="str">
        <f>$H$1&amp;F2</f>
        <v>，2558224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762</v>
      </c>
      <c r="E3" t="str">
        <f>VLOOKUP(A3,HOP!A:L,12,0)</f>
        <v>762.00</v>
      </c>
      <c r="F3" t="str">
        <f>VLOOKUP(A3,HOP!A:C,3,0)</f>
        <v>2644989</v>
      </c>
      <c r="G3">
        <f t="shared" ref="G3:G22" si="0">D3-E3</f>
        <v>0</v>
      </c>
      <c r="H3" t="str">
        <f t="shared" ref="H3:H22" si="1">$H$1&amp;F3</f>
        <v>，2644989</v>
      </c>
      <c r="I3" t="str">
        <f>VLOOKUP(A3,HOP!A:U,21,0)</f>
        <v>直采</v>
      </c>
    </row>
    <row r="4" ht="14.25" customHeight="1" spans="1:9">
      <c r="A4" s="6" t="s">
        <v>98</v>
      </c>
      <c r="B4" s="7" t="s">
        <v>81</v>
      </c>
      <c r="C4" s="7" t="s">
        <v>103</v>
      </c>
      <c r="D4" s="3">
        <v>331</v>
      </c>
      <c r="E4" t="str">
        <f>VLOOKUP(A4,HOP!A:L,12,0)</f>
        <v>331.00</v>
      </c>
      <c r="F4" t="str">
        <f>VLOOKUP(A4,HOP!A:C,3,0)</f>
        <v>2648035</v>
      </c>
      <c r="G4">
        <f t="shared" si="0"/>
        <v>0</v>
      </c>
      <c r="H4" t="str">
        <f t="shared" si="1"/>
        <v>，2648035</v>
      </c>
      <c r="I4" t="str">
        <f>VLOOKUP(A4,HOP!A:U,21,0)</f>
        <v>直采</v>
      </c>
    </row>
    <row r="5" ht="14.25" customHeight="1" spans="1:9">
      <c r="A5" s="6" t="s">
        <v>108</v>
      </c>
      <c r="B5" s="7" t="s">
        <v>81</v>
      </c>
      <c r="C5" s="7" t="s">
        <v>103</v>
      </c>
      <c r="D5" s="3">
        <v>302</v>
      </c>
      <c r="E5" t="str">
        <f>VLOOKUP(A5,HOP!A:L,12,0)</f>
        <v>302.00</v>
      </c>
      <c r="F5" t="str">
        <f>VLOOKUP(A5,HOP!A:C,3,0)</f>
        <v>2645094</v>
      </c>
      <c r="G5">
        <f t="shared" si="0"/>
        <v>0</v>
      </c>
      <c r="H5" t="str">
        <f t="shared" si="1"/>
        <v>，2645094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122</v>
      </c>
      <c r="C6" s="7" t="s">
        <v>103</v>
      </c>
      <c r="D6" s="3">
        <v>1958</v>
      </c>
      <c r="E6" t="str">
        <f>VLOOKUP(A6,HOP!A:L,12,0)</f>
        <v>1958.00</v>
      </c>
      <c r="F6" t="str">
        <f>VLOOKUP(A6,HOP!A:C,3,0)</f>
        <v>2646942</v>
      </c>
      <c r="G6">
        <f t="shared" si="0"/>
        <v>0</v>
      </c>
      <c r="H6" t="str">
        <f t="shared" si="1"/>
        <v>，2646942</v>
      </c>
      <c r="I6" t="str">
        <f>VLOOKUP(A6,HOP!A:U,21,0)</f>
        <v>直采</v>
      </c>
    </row>
    <row r="7" ht="14.25" customHeight="1" spans="1:9">
      <c r="A7" s="6" t="s">
        <v>127</v>
      </c>
      <c r="B7" s="7" t="s">
        <v>122</v>
      </c>
      <c r="C7" s="7" t="s">
        <v>103</v>
      </c>
      <c r="D7" s="3">
        <v>762</v>
      </c>
      <c r="E7" t="str">
        <f>VLOOKUP(A7,HOP!A:L,12,0)</f>
        <v>762.00</v>
      </c>
      <c r="F7" t="str">
        <f>VLOOKUP(A7,HOP!A:C,3,0)</f>
        <v>2647365</v>
      </c>
      <c r="G7">
        <f t="shared" si="0"/>
        <v>0</v>
      </c>
      <c r="H7" t="str">
        <f t="shared" si="1"/>
        <v>，2647365</v>
      </c>
      <c r="I7" t="str">
        <f>VLOOKUP(A7,HOP!A:U,21,0)</f>
        <v>直采</v>
      </c>
    </row>
    <row r="8" ht="14.25" customHeight="1" spans="1:9">
      <c r="A8" s="6" t="s">
        <v>130</v>
      </c>
      <c r="B8" s="7" t="s">
        <v>122</v>
      </c>
      <c r="C8" s="7" t="s">
        <v>136</v>
      </c>
      <c r="D8" s="3">
        <v>1356</v>
      </c>
      <c r="E8" t="str">
        <f>VLOOKUP(A8,HOP!A:L,12,0)</f>
        <v>1356.00</v>
      </c>
      <c r="F8" t="str">
        <f>VLOOKUP(A8,HOP!A:C,3,0)</f>
        <v>2616977</v>
      </c>
      <c r="G8">
        <f t="shared" si="0"/>
        <v>0</v>
      </c>
      <c r="H8" t="str">
        <f t="shared" si="1"/>
        <v>，2616977</v>
      </c>
      <c r="I8" t="str">
        <f>VLOOKUP(A8,HOP!A:U,21,0)</f>
        <v>直连</v>
      </c>
    </row>
    <row r="9" ht="14.25" customHeight="1" spans="1:9">
      <c r="A9" s="6" t="s">
        <v>141</v>
      </c>
      <c r="B9" s="7" t="s">
        <v>103</v>
      </c>
      <c r="C9" s="7" t="s">
        <v>136</v>
      </c>
      <c r="D9" s="3">
        <v>1058</v>
      </c>
      <c r="E9" t="str">
        <f>VLOOKUP(A9,HOP!A:L,12,0)</f>
        <v>1058.00</v>
      </c>
      <c r="F9" t="str">
        <f>VLOOKUP(A9,HOP!A:C,3,0)</f>
        <v>2649195</v>
      </c>
      <c r="G9">
        <f t="shared" si="0"/>
        <v>0</v>
      </c>
      <c r="H9" t="str">
        <f t="shared" si="1"/>
        <v>，2649195</v>
      </c>
      <c r="I9" t="str">
        <f>VLOOKUP(A9,HOP!A:U,21,0)</f>
        <v>直采</v>
      </c>
    </row>
    <row r="10" ht="14.25" hidden="1" customHeight="1" spans="1:9">
      <c r="A10" s="6" t="s">
        <v>148</v>
      </c>
      <c r="B10" s="7" t="s">
        <v>153</v>
      </c>
      <c r="C10" s="7" t="s">
        <v>154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158</v>
      </c>
      <c r="B11" s="7" t="s">
        <v>81</v>
      </c>
      <c r="C11" s="7" t="s">
        <v>163</v>
      </c>
      <c r="D11" s="3">
        <v>2487</v>
      </c>
      <c r="E11" t="str">
        <f>VLOOKUP(A11,HOP!A:L,12,0)</f>
        <v>2487.00</v>
      </c>
      <c r="F11" t="str">
        <f>VLOOKUP(A11,HOP!A:C,3,0)</f>
        <v>2647294</v>
      </c>
      <c r="G11">
        <f t="shared" si="0"/>
        <v>0</v>
      </c>
      <c r="H11" t="str">
        <f t="shared" si="1"/>
        <v>，2647294</v>
      </c>
      <c r="I11" t="str">
        <f>VLOOKUP(A11,HOP!A:U,21,0)</f>
        <v>直采</v>
      </c>
    </row>
    <row r="12" ht="14.25" customHeight="1" spans="1:9">
      <c r="A12" s="6" t="s">
        <v>168</v>
      </c>
      <c r="B12" s="7" t="s">
        <v>103</v>
      </c>
      <c r="C12" s="7" t="s">
        <v>163</v>
      </c>
      <c r="D12" s="3">
        <v>996</v>
      </c>
      <c r="E12" t="str">
        <f>VLOOKUP(A12,HOP!A:L,12,0)</f>
        <v>996.00</v>
      </c>
      <c r="F12" t="str">
        <f>VLOOKUP(A12,HOP!A:C,3,0)</f>
        <v>2649264</v>
      </c>
      <c r="G12">
        <f t="shared" si="0"/>
        <v>0</v>
      </c>
      <c r="H12" t="str">
        <f t="shared" si="1"/>
        <v>，2649264</v>
      </c>
      <c r="I12" t="str">
        <f>VLOOKUP(A12,HOP!A:U,21,0)</f>
        <v>直采</v>
      </c>
    </row>
    <row r="13" ht="14.25" hidden="1" customHeight="1" spans="1:9">
      <c r="A13" s="6" t="s">
        <v>174</v>
      </c>
      <c r="B13" s="7" t="s">
        <v>179</v>
      </c>
      <c r="C13" s="7" t="s">
        <v>180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customHeight="1" spans="1:9">
      <c r="A14" s="6" t="s">
        <v>184</v>
      </c>
      <c r="B14" s="7" t="s">
        <v>103</v>
      </c>
      <c r="C14" s="7" t="s">
        <v>180</v>
      </c>
      <c r="D14" s="3">
        <v>2648</v>
      </c>
      <c r="E14" t="str">
        <f>VLOOKUP(A14,HOP!A:L,12,0)</f>
        <v>2648.00</v>
      </c>
      <c r="F14" t="str">
        <f>VLOOKUP(A14,HOP!A:C,3,0)</f>
        <v>2639156</v>
      </c>
      <c r="G14">
        <f t="shared" si="0"/>
        <v>0</v>
      </c>
      <c r="H14" t="str">
        <f t="shared" si="1"/>
        <v>，2639156</v>
      </c>
      <c r="I14" t="str">
        <f>VLOOKUP(A14,HOP!A:U,21,0)</f>
        <v>直采</v>
      </c>
    </row>
    <row r="15" ht="14.25" customHeight="1" spans="1:9">
      <c r="A15" s="6" t="s">
        <v>194</v>
      </c>
      <c r="B15" s="7" t="s">
        <v>163</v>
      </c>
      <c r="C15" s="7" t="s">
        <v>180</v>
      </c>
      <c r="D15" s="3">
        <v>796</v>
      </c>
      <c r="E15" t="str">
        <f>VLOOKUP(A15,HOP!A:L,12,0)</f>
        <v>796.00</v>
      </c>
      <c r="F15" t="str">
        <f>VLOOKUP(A15,HOP!A:C,3,0)</f>
        <v>2639176</v>
      </c>
      <c r="G15">
        <f t="shared" si="0"/>
        <v>0</v>
      </c>
      <c r="H15" t="str">
        <f t="shared" si="1"/>
        <v>，2639176</v>
      </c>
      <c r="I15" t="str">
        <f>VLOOKUP(A15,HOP!A:U,21,0)</f>
        <v>直采</v>
      </c>
    </row>
    <row r="16" ht="14.25" customHeight="1" spans="1:9">
      <c r="A16" s="6" t="s">
        <v>202</v>
      </c>
      <c r="B16" s="7" t="s">
        <v>136</v>
      </c>
      <c r="C16" s="7" t="s">
        <v>180</v>
      </c>
      <c r="D16" s="3">
        <v>2940</v>
      </c>
      <c r="E16" t="str">
        <f>VLOOKUP(A16,HOP!A:L,12,0)</f>
        <v>2940.00</v>
      </c>
      <c r="F16" t="str">
        <f>VLOOKUP(A16,HOP!A:C,3,0)</f>
        <v>2648800</v>
      </c>
      <c r="G16">
        <f t="shared" si="0"/>
        <v>0</v>
      </c>
      <c r="H16" t="str">
        <f t="shared" si="1"/>
        <v>，2648800</v>
      </c>
      <c r="I16" t="str">
        <f>VLOOKUP(A16,HOP!A:U,21,0)</f>
        <v>直采</v>
      </c>
    </row>
    <row r="17" ht="14.25" customHeight="1" spans="1:9">
      <c r="A17" s="6" t="s">
        <v>211</v>
      </c>
      <c r="B17" s="7" t="s">
        <v>163</v>
      </c>
      <c r="C17" s="7" t="s">
        <v>180</v>
      </c>
      <c r="D17" s="3">
        <v>998</v>
      </c>
      <c r="E17" t="str">
        <f>VLOOKUP(A17,HOP!A:L,12,0)</f>
        <v>998.00</v>
      </c>
      <c r="F17" t="str">
        <f>VLOOKUP(A17,HOP!A:C,3,0)</f>
        <v>2651149</v>
      </c>
      <c r="G17">
        <f t="shared" si="0"/>
        <v>0</v>
      </c>
      <c r="H17" t="str">
        <f t="shared" si="1"/>
        <v>，2651149</v>
      </c>
      <c r="I17" t="str">
        <f>VLOOKUP(A17,HOP!A:U,21,0)</f>
        <v>直采</v>
      </c>
    </row>
    <row r="18" ht="14.25" customHeight="1" spans="1:9">
      <c r="A18" s="6" t="s">
        <v>215</v>
      </c>
      <c r="B18" s="7" t="s">
        <v>163</v>
      </c>
      <c r="C18" s="7" t="s">
        <v>180</v>
      </c>
      <c r="D18" s="3">
        <v>998</v>
      </c>
      <c r="E18" t="str">
        <f>VLOOKUP(A18,HOP!A:L,12,0)</f>
        <v>998.00</v>
      </c>
      <c r="F18" t="str">
        <f>VLOOKUP(A18,HOP!A:C,3,0)</f>
        <v>2651145</v>
      </c>
      <c r="G18">
        <f t="shared" si="0"/>
        <v>0</v>
      </c>
      <c r="H18" t="str">
        <f t="shared" si="1"/>
        <v>，2651145</v>
      </c>
      <c r="I18" t="str">
        <f>VLOOKUP(A18,HOP!A:U,21,0)</f>
        <v>直采</v>
      </c>
    </row>
    <row r="19" ht="14.25" hidden="1" customHeight="1" spans="1:9">
      <c r="A19" s="6" t="s">
        <v>218</v>
      </c>
      <c r="B19" s="7" t="s">
        <v>180</v>
      </c>
      <c r="C19" s="7" t="s">
        <v>223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customHeight="1" spans="1:9">
      <c r="A20" s="6" t="s">
        <v>227</v>
      </c>
      <c r="B20" s="7" t="s">
        <v>179</v>
      </c>
      <c r="C20" s="7" t="s">
        <v>223</v>
      </c>
      <c r="D20" s="3">
        <v>1074</v>
      </c>
      <c r="E20" t="str">
        <f>VLOOKUP(A20,HOP!A:L,12,0)</f>
        <v>1074.00</v>
      </c>
      <c r="F20" t="str">
        <f>VLOOKUP(A20,HOP!A:C,3,0)</f>
        <v>2652231</v>
      </c>
      <c r="G20">
        <f t="shared" si="0"/>
        <v>0</v>
      </c>
      <c r="H20" t="str">
        <f t="shared" si="1"/>
        <v>，2652231</v>
      </c>
      <c r="I20" t="str">
        <f>VLOOKUP(A20,HOP!A:U,21,0)</f>
        <v>直采</v>
      </c>
    </row>
    <row r="21" ht="14.25" customHeight="1" spans="1:9">
      <c r="A21" s="6" t="s">
        <v>236</v>
      </c>
      <c r="B21" s="7" t="s">
        <v>180</v>
      </c>
      <c r="C21" s="7" t="s">
        <v>223</v>
      </c>
      <c r="D21" s="3">
        <v>182</v>
      </c>
      <c r="E21" t="str">
        <f>VLOOKUP(A21,HOP!A:L,12,0)</f>
        <v>182.00</v>
      </c>
      <c r="F21" t="str">
        <f>VLOOKUP(A21,HOP!A:C,3,0)</f>
        <v>2653863</v>
      </c>
      <c r="G21">
        <f t="shared" si="0"/>
        <v>0</v>
      </c>
      <c r="H21" t="str">
        <f t="shared" si="1"/>
        <v>，2653863</v>
      </c>
      <c r="I21" t="str">
        <f>VLOOKUP(A21,HOP!A:U,21,0)</f>
        <v>直连</v>
      </c>
    </row>
    <row r="22" ht="14.25" hidden="1" customHeight="1" spans="1:9">
      <c r="A22" s="6" t="s">
        <v>245</v>
      </c>
      <c r="B22" s="7" t="s">
        <v>223</v>
      </c>
      <c r="C22" s="7" t="s">
        <v>250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4" spans="4:4">
      <c r="D24" s="3">
        <f>SUM(D2:D23)</f>
        <v>24308</v>
      </c>
    </row>
    <row r="25" ht="14.25" spans="4:4">
      <c r="D25" s="8" t="s">
        <v>23</v>
      </c>
    </row>
    <row r="28" spans="1:3">
      <c r="A28" t="s">
        <v>266</v>
      </c>
      <c r="C28">
        <v>22770</v>
      </c>
    </row>
    <row r="29" spans="1:3">
      <c r="A29" t="s">
        <v>267</v>
      </c>
      <c r="C29">
        <v>1538</v>
      </c>
    </row>
    <row r="30" spans="1:3">
      <c r="A30" s="5" t="s">
        <v>268</v>
      </c>
      <c r="C30">
        <f>SUBTOTAL(9,C28:C29)</f>
        <v>24308</v>
      </c>
    </row>
  </sheetData>
  <autoFilter ref="A1:I22">
    <filterColumn colId="3">
      <filters>
        <filter val="182.00"/>
        <filter val="302.00"/>
        <filter val="331.00"/>
        <filter val="762.00"/>
        <filter val="796.00"/>
        <filter val="996.00"/>
        <filter val="998.00"/>
        <filter val="1,058.00"/>
        <filter val="1,074.00"/>
        <filter val="1,356.00"/>
        <filter val="2,487.00"/>
        <filter val="2,648.00"/>
        <filter val="4,660.00"/>
        <filter val="2,940.00"/>
        <filter val="1,95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269</v>
      </c>
      <c r="B1" s="2" t="s">
        <v>270</v>
      </c>
      <c r="C1" s="2" t="s">
        <v>271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  <c r="U1" s="2" t="s">
        <v>285</v>
      </c>
    </row>
    <row r="2" s="1" customFormat="1" spans="1:21">
      <c r="A2" s="1" t="s">
        <v>236</v>
      </c>
      <c r="B2" s="1" t="s">
        <v>180</v>
      </c>
      <c r="C2" s="1" t="s">
        <v>237</v>
      </c>
      <c r="D2" s="1" t="s">
        <v>286</v>
      </c>
      <c r="E2" s="1" t="s">
        <v>287</v>
      </c>
      <c r="F2" s="1" t="s">
        <v>180</v>
      </c>
      <c r="G2" s="1" t="s">
        <v>223</v>
      </c>
      <c r="H2" s="1" t="s">
        <v>288</v>
      </c>
      <c r="I2" s="1" t="s">
        <v>289</v>
      </c>
      <c r="J2" s="1" t="s">
        <v>290</v>
      </c>
      <c r="K2" s="1" t="s">
        <v>289</v>
      </c>
      <c r="L2" s="1" t="s">
        <v>289</v>
      </c>
      <c r="M2" s="1" t="s">
        <v>291</v>
      </c>
      <c r="N2" s="1" t="s">
        <v>291</v>
      </c>
      <c r="O2" s="1" t="s">
        <v>292</v>
      </c>
      <c r="P2" s="1" t="s">
        <v>293</v>
      </c>
      <c r="Q2" s="1" t="s">
        <v>294</v>
      </c>
      <c r="R2" s="1" t="s">
        <v>295</v>
      </c>
      <c r="S2" s="1" t="s">
        <v>73</v>
      </c>
      <c r="T2" s="1" t="s">
        <v>296</v>
      </c>
      <c r="U2" s="1" t="s">
        <v>297</v>
      </c>
    </row>
    <row r="3" s="1" customFormat="1" spans="1:21">
      <c r="A3" s="1" t="s">
        <v>227</v>
      </c>
      <c r="B3" s="1" t="s">
        <v>179</v>
      </c>
      <c r="C3" s="1" t="s">
        <v>228</v>
      </c>
      <c r="D3" s="1" t="s">
        <v>230</v>
      </c>
      <c r="E3" s="1" t="s">
        <v>298</v>
      </c>
      <c r="F3" s="1" t="s">
        <v>179</v>
      </c>
      <c r="G3" s="1" t="s">
        <v>223</v>
      </c>
      <c r="H3" s="1" t="s">
        <v>288</v>
      </c>
      <c r="I3" s="1" t="s">
        <v>299</v>
      </c>
      <c r="J3" s="1" t="s">
        <v>290</v>
      </c>
      <c r="K3" s="1" t="s">
        <v>299</v>
      </c>
      <c r="L3" s="1" t="s">
        <v>299</v>
      </c>
      <c r="M3" s="1" t="s">
        <v>291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300</v>
      </c>
      <c r="S3" s="1" t="s">
        <v>73</v>
      </c>
      <c r="T3" s="1" t="s">
        <v>296</v>
      </c>
      <c r="U3" s="1" t="s">
        <v>301</v>
      </c>
    </row>
    <row r="4" s="1" customFormat="1" spans="1:21">
      <c r="A4" s="1" t="s">
        <v>211</v>
      </c>
      <c r="B4" s="1" t="s">
        <v>163</v>
      </c>
      <c r="C4" s="1" t="s">
        <v>212</v>
      </c>
      <c r="D4" s="1" t="s">
        <v>120</v>
      </c>
      <c r="E4" s="1" t="s">
        <v>302</v>
      </c>
      <c r="F4" s="1" t="s">
        <v>163</v>
      </c>
      <c r="G4" s="1" t="s">
        <v>180</v>
      </c>
      <c r="H4" s="1" t="s">
        <v>288</v>
      </c>
      <c r="I4" s="1" t="s">
        <v>303</v>
      </c>
      <c r="J4" s="1" t="s">
        <v>290</v>
      </c>
      <c r="K4" s="1" t="s">
        <v>303</v>
      </c>
      <c r="L4" s="1" t="s">
        <v>303</v>
      </c>
      <c r="M4" s="1" t="s">
        <v>291</v>
      </c>
      <c r="N4" s="1" t="s">
        <v>291</v>
      </c>
      <c r="O4" s="1" t="s">
        <v>292</v>
      </c>
      <c r="P4" s="1" t="s">
        <v>293</v>
      </c>
      <c r="Q4" s="1" t="s">
        <v>294</v>
      </c>
      <c r="R4" s="1" t="s">
        <v>304</v>
      </c>
      <c r="S4" s="1" t="s">
        <v>73</v>
      </c>
      <c r="T4" s="1" t="s">
        <v>296</v>
      </c>
      <c r="U4" s="1" t="s">
        <v>301</v>
      </c>
    </row>
    <row r="5" s="1" customFormat="1" spans="1:21">
      <c r="A5" s="1" t="s">
        <v>215</v>
      </c>
      <c r="B5" s="1" t="s">
        <v>163</v>
      </c>
      <c r="C5" s="1" t="s">
        <v>216</v>
      </c>
      <c r="D5" s="1" t="s">
        <v>120</v>
      </c>
      <c r="E5" s="1" t="s">
        <v>305</v>
      </c>
      <c r="F5" s="1" t="s">
        <v>163</v>
      </c>
      <c r="G5" s="1" t="s">
        <v>180</v>
      </c>
      <c r="H5" s="1" t="s">
        <v>288</v>
      </c>
      <c r="I5" s="1" t="s">
        <v>303</v>
      </c>
      <c r="J5" s="1" t="s">
        <v>290</v>
      </c>
      <c r="K5" s="1" t="s">
        <v>303</v>
      </c>
      <c r="L5" s="1" t="s">
        <v>303</v>
      </c>
      <c r="M5" s="1" t="s">
        <v>291</v>
      </c>
      <c r="N5" s="1" t="s">
        <v>291</v>
      </c>
      <c r="O5" s="1" t="s">
        <v>292</v>
      </c>
      <c r="P5" s="1" t="s">
        <v>293</v>
      </c>
      <c r="Q5" s="1" t="s">
        <v>294</v>
      </c>
      <c r="R5" s="1" t="s">
        <v>306</v>
      </c>
      <c r="S5" s="1" t="s">
        <v>73</v>
      </c>
      <c r="T5" s="1" t="s">
        <v>296</v>
      </c>
      <c r="U5" s="1" t="s">
        <v>301</v>
      </c>
    </row>
    <row r="6" s="1" customFormat="1" spans="1:21">
      <c r="A6" s="1" t="s">
        <v>168</v>
      </c>
      <c r="B6" s="1" t="s">
        <v>103</v>
      </c>
      <c r="C6" s="1" t="s">
        <v>169</v>
      </c>
      <c r="D6" s="1" t="s">
        <v>120</v>
      </c>
      <c r="E6" s="1" t="s">
        <v>302</v>
      </c>
      <c r="F6" s="1" t="s">
        <v>103</v>
      </c>
      <c r="G6" s="1" t="s">
        <v>163</v>
      </c>
      <c r="H6" s="1" t="s">
        <v>288</v>
      </c>
      <c r="I6" s="1" t="s">
        <v>307</v>
      </c>
      <c r="J6" s="1" t="s">
        <v>290</v>
      </c>
      <c r="K6" s="1" t="s">
        <v>307</v>
      </c>
      <c r="L6" s="1" t="s">
        <v>307</v>
      </c>
      <c r="M6" s="1" t="s">
        <v>291</v>
      </c>
      <c r="N6" s="1" t="s">
        <v>291</v>
      </c>
      <c r="O6" s="1" t="s">
        <v>292</v>
      </c>
      <c r="P6" s="1" t="s">
        <v>293</v>
      </c>
      <c r="Q6" s="1" t="s">
        <v>294</v>
      </c>
      <c r="R6" s="1" t="s">
        <v>308</v>
      </c>
      <c r="S6" s="1" t="s">
        <v>73</v>
      </c>
      <c r="T6" s="1" t="s">
        <v>296</v>
      </c>
      <c r="U6" s="1" t="s">
        <v>301</v>
      </c>
    </row>
    <row r="7" s="1" customFormat="1" spans="1:21">
      <c r="A7" s="1" t="s">
        <v>141</v>
      </c>
      <c r="B7" s="1" t="s">
        <v>103</v>
      </c>
      <c r="C7" s="1" t="s">
        <v>142</v>
      </c>
      <c r="D7" s="1" t="s">
        <v>120</v>
      </c>
      <c r="E7" s="1" t="s">
        <v>309</v>
      </c>
      <c r="F7" s="1" t="s">
        <v>103</v>
      </c>
      <c r="G7" s="1" t="s">
        <v>136</v>
      </c>
      <c r="H7" s="1" t="s">
        <v>288</v>
      </c>
      <c r="I7" s="1" t="s">
        <v>310</v>
      </c>
      <c r="J7" s="1" t="s">
        <v>290</v>
      </c>
      <c r="K7" s="1" t="s">
        <v>310</v>
      </c>
      <c r="L7" s="1" t="s">
        <v>310</v>
      </c>
      <c r="M7" s="1" t="s">
        <v>291</v>
      </c>
      <c r="N7" s="1" t="s">
        <v>291</v>
      </c>
      <c r="O7" s="1" t="s">
        <v>292</v>
      </c>
      <c r="P7" s="1" t="s">
        <v>293</v>
      </c>
      <c r="Q7" s="1" t="s">
        <v>294</v>
      </c>
      <c r="R7" s="1" t="s">
        <v>311</v>
      </c>
      <c r="S7" s="1" t="s">
        <v>73</v>
      </c>
      <c r="T7" s="1" t="s">
        <v>296</v>
      </c>
      <c r="U7" s="1" t="s">
        <v>301</v>
      </c>
    </row>
    <row r="8" s="1" customFormat="1" spans="1:21">
      <c r="A8" s="1" t="s">
        <v>202</v>
      </c>
      <c r="B8" s="1" t="s">
        <v>81</v>
      </c>
      <c r="C8" s="1" t="s">
        <v>203</v>
      </c>
      <c r="D8" s="1" t="s">
        <v>312</v>
      </c>
      <c r="E8" s="1" t="s">
        <v>313</v>
      </c>
      <c r="F8" s="1" t="s">
        <v>136</v>
      </c>
      <c r="G8" s="1" t="s">
        <v>180</v>
      </c>
      <c r="H8" s="1" t="s">
        <v>288</v>
      </c>
      <c r="I8" s="1" t="s">
        <v>314</v>
      </c>
      <c r="J8" s="1" t="s">
        <v>290</v>
      </c>
      <c r="K8" s="1" t="s">
        <v>314</v>
      </c>
      <c r="L8" s="1" t="s">
        <v>314</v>
      </c>
      <c r="M8" s="1" t="s">
        <v>291</v>
      </c>
      <c r="N8" s="1" t="s">
        <v>291</v>
      </c>
      <c r="O8" s="1" t="s">
        <v>292</v>
      </c>
      <c r="P8" s="1" t="s">
        <v>293</v>
      </c>
      <c r="Q8" s="1" t="s">
        <v>294</v>
      </c>
      <c r="R8" s="1" t="s">
        <v>315</v>
      </c>
      <c r="S8" s="1" t="s">
        <v>73</v>
      </c>
      <c r="T8" s="1" t="s">
        <v>296</v>
      </c>
      <c r="U8" s="1" t="s">
        <v>301</v>
      </c>
    </row>
    <row r="9" s="1" customFormat="1" spans="1:21">
      <c r="A9" s="1" t="s">
        <v>98</v>
      </c>
      <c r="B9" s="1" t="s">
        <v>81</v>
      </c>
      <c r="C9" s="1" t="s">
        <v>99</v>
      </c>
      <c r="D9" s="1" t="s">
        <v>101</v>
      </c>
      <c r="E9" s="1" t="s">
        <v>316</v>
      </c>
      <c r="F9" s="1" t="s">
        <v>81</v>
      </c>
      <c r="G9" s="1" t="s">
        <v>103</v>
      </c>
      <c r="H9" s="1" t="s">
        <v>288</v>
      </c>
      <c r="I9" s="1" t="s">
        <v>317</v>
      </c>
      <c r="J9" s="1" t="s">
        <v>290</v>
      </c>
      <c r="K9" s="1" t="s">
        <v>317</v>
      </c>
      <c r="L9" s="1" t="s">
        <v>317</v>
      </c>
      <c r="M9" s="1" t="s">
        <v>291</v>
      </c>
      <c r="N9" s="1" t="s">
        <v>291</v>
      </c>
      <c r="O9" s="1" t="s">
        <v>292</v>
      </c>
      <c r="P9" s="1" t="s">
        <v>293</v>
      </c>
      <c r="Q9" s="1" t="s">
        <v>294</v>
      </c>
      <c r="R9" s="1" t="s">
        <v>318</v>
      </c>
      <c r="S9" s="1" t="s">
        <v>73</v>
      </c>
      <c r="T9" s="1" t="s">
        <v>296</v>
      </c>
      <c r="U9" s="1" t="s">
        <v>301</v>
      </c>
    </row>
    <row r="10" s="1" customFormat="1" spans="1:21">
      <c r="A10" s="1" t="s">
        <v>127</v>
      </c>
      <c r="B10" s="1" t="s">
        <v>122</v>
      </c>
      <c r="C10" s="1" t="s">
        <v>128</v>
      </c>
      <c r="D10" s="1" t="s">
        <v>319</v>
      </c>
      <c r="E10" s="1" t="s">
        <v>320</v>
      </c>
      <c r="F10" s="1" t="s">
        <v>122</v>
      </c>
      <c r="G10" s="1" t="s">
        <v>103</v>
      </c>
      <c r="H10" s="1" t="s">
        <v>288</v>
      </c>
      <c r="I10" s="1" t="s">
        <v>321</v>
      </c>
      <c r="J10" s="1" t="s">
        <v>290</v>
      </c>
      <c r="K10" s="1" t="s">
        <v>321</v>
      </c>
      <c r="L10" s="1" t="s">
        <v>321</v>
      </c>
      <c r="M10" s="1" t="s">
        <v>291</v>
      </c>
      <c r="N10" s="1" t="s">
        <v>291</v>
      </c>
      <c r="O10" s="1" t="s">
        <v>292</v>
      </c>
      <c r="P10" s="1" t="s">
        <v>293</v>
      </c>
      <c r="Q10" s="1" t="s">
        <v>294</v>
      </c>
      <c r="R10" s="1" t="s">
        <v>322</v>
      </c>
      <c r="S10" s="1" t="s">
        <v>73</v>
      </c>
      <c r="T10" s="1" t="s">
        <v>296</v>
      </c>
      <c r="U10" s="1" t="s">
        <v>301</v>
      </c>
    </row>
    <row r="11" s="1" customFormat="1" spans="1:21">
      <c r="A11" s="1" t="s">
        <v>158</v>
      </c>
      <c r="B11" s="1" t="s">
        <v>122</v>
      </c>
      <c r="C11" s="1" t="s">
        <v>159</v>
      </c>
      <c r="D11" s="1" t="s">
        <v>323</v>
      </c>
      <c r="E11" s="1" t="s">
        <v>324</v>
      </c>
      <c r="F11" s="1" t="s">
        <v>81</v>
      </c>
      <c r="G11" s="1" t="s">
        <v>163</v>
      </c>
      <c r="H11" s="1" t="s">
        <v>288</v>
      </c>
      <c r="I11" s="1" t="s">
        <v>325</v>
      </c>
      <c r="J11" s="1" t="s">
        <v>290</v>
      </c>
      <c r="K11" s="1" t="s">
        <v>325</v>
      </c>
      <c r="L11" s="1" t="s">
        <v>325</v>
      </c>
      <c r="M11" s="1" t="s">
        <v>291</v>
      </c>
      <c r="N11" s="1" t="s">
        <v>291</v>
      </c>
      <c r="O11" s="1" t="s">
        <v>292</v>
      </c>
      <c r="P11" s="1" t="s">
        <v>293</v>
      </c>
      <c r="Q11" s="1" t="s">
        <v>294</v>
      </c>
      <c r="R11" s="1" t="s">
        <v>326</v>
      </c>
      <c r="S11" s="1" t="s">
        <v>73</v>
      </c>
      <c r="T11" s="1" t="s">
        <v>296</v>
      </c>
      <c r="U11" s="1" t="s">
        <v>301</v>
      </c>
    </row>
    <row r="12" s="1" customFormat="1" spans="1:21">
      <c r="A12" s="1" t="s">
        <v>117</v>
      </c>
      <c r="B12" s="1" t="s">
        <v>122</v>
      </c>
      <c r="C12" s="1" t="s">
        <v>118</v>
      </c>
      <c r="D12" s="1" t="s">
        <v>120</v>
      </c>
      <c r="E12" s="1" t="s">
        <v>327</v>
      </c>
      <c r="F12" s="1" t="s">
        <v>122</v>
      </c>
      <c r="G12" s="1" t="s">
        <v>103</v>
      </c>
      <c r="H12" s="1" t="s">
        <v>288</v>
      </c>
      <c r="I12" s="1" t="s">
        <v>328</v>
      </c>
      <c r="J12" s="1" t="s">
        <v>290</v>
      </c>
      <c r="K12" s="1" t="s">
        <v>328</v>
      </c>
      <c r="L12" s="1" t="s">
        <v>328</v>
      </c>
      <c r="M12" s="1" t="s">
        <v>291</v>
      </c>
      <c r="N12" s="1" t="s">
        <v>291</v>
      </c>
      <c r="O12" s="1" t="s">
        <v>292</v>
      </c>
      <c r="P12" s="1" t="s">
        <v>293</v>
      </c>
      <c r="Q12" s="1" t="s">
        <v>294</v>
      </c>
      <c r="R12" s="1" t="s">
        <v>329</v>
      </c>
      <c r="S12" s="1" t="s">
        <v>73</v>
      </c>
      <c r="T12" s="1" t="s">
        <v>296</v>
      </c>
      <c r="U12" s="1" t="s">
        <v>301</v>
      </c>
    </row>
    <row r="13" s="1" customFormat="1" spans="1:21">
      <c r="A13" s="1" t="s">
        <v>108</v>
      </c>
      <c r="B13" s="1" t="s">
        <v>92</v>
      </c>
      <c r="C13" s="1" t="s">
        <v>109</v>
      </c>
      <c r="D13" s="1" t="s">
        <v>330</v>
      </c>
      <c r="E13" s="1" t="s">
        <v>331</v>
      </c>
      <c r="F13" s="1" t="s">
        <v>81</v>
      </c>
      <c r="G13" s="1" t="s">
        <v>103</v>
      </c>
      <c r="H13" s="1" t="s">
        <v>288</v>
      </c>
      <c r="I13" s="1" t="s">
        <v>332</v>
      </c>
      <c r="J13" s="1" t="s">
        <v>290</v>
      </c>
      <c r="K13" s="1" t="s">
        <v>332</v>
      </c>
      <c r="L13" s="1" t="s">
        <v>332</v>
      </c>
      <c r="M13" s="1" t="s">
        <v>291</v>
      </c>
      <c r="N13" s="1" t="s">
        <v>291</v>
      </c>
      <c r="O13" s="1" t="s">
        <v>292</v>
      </c>
      <c r="P13" s="1" t="s">
        <v>293</v>
      </c>
      <c r="Q13" s="1" t="s">
        <v>294</v>
      </c>
      <c r="R13" s="1" t="s">
        <v>333</v>
      </c>
      <c r="S13" s="1" t="s">
        <v>73</v>
      </c>
      <c r="T13" s="1" t="s">
        <v>296</v>
      </c>
      <c r="U13" s="1" t="s">
        <v>301</v>
      </c>
    </row>
    <row r="14" s="1" customFormat="1" spans="1:21">
      <c r="A14" s="1" t="s">
        <v>87</v>
      </c>
      <c r="B14" s="1" t="s">
        <v>92</v>
      </c>
      <c r="C14" s="1" t="s">
        <v>88</v>
      </c>
      <c r="D14" s="1" t="s">
        <v>319</v>
      </c>
      <c r="E14" s="1" t="s">
        <v>334</v>
      </c>
      <c r="F14" s="1" t="s">
        <v>93</v>
      </c>
      <c r="G14" s="1" t="s">
        <v>81</v>
      </c>
      <c r="H14" s="1" t="s">
        <v>288</v>
      </c>
      <c r="I14" s="1" t="s">
        <v>321</v>
      </c>
      <c r="J14" s="1" t="s">
        <v>290</v>
      </c>
      <c r="K14" s="1" t="s">
        <v>321</v>
      </c>
      <c r="L14" s="1" t="s">
        <v>321</v>
      </c>
      <c r="M14" s="1" t="s">
        <v>291</v>
      </c>
      <c r="N14" s="1" t="s">
        <v>291</v>
      </c>
      <c r="O14" s="1" t="s">
        <v>292</v>
      </c>
      <c r="P14" s="1" t="s">
        <v>293</v>
      </c>
      <c r="Q14" s="1" t="s">
        <v>294</v>
      </c>
      <c r="R14" s="1" t="s">
        <v>335</v>
      </c>
      <c r="S14" s="1" t="s">
        <v>73</v>
      </c>
      <c r="T14" s="1" t="s">
        <v>296</v>
      </c>
      <c r="U14" s="1" t="s">
        <v>301</v>
      </c>
    </row>
    <row r="15" s="1" customFormat="1" spans="1:21">
      <c r="A15" s="1" t="s">
        <v>194</v>
      </c>
      <c r="B15" s="1" t="s">
        <v>189</v>
      </c>
      <c r="C15" s="1" t="s">
        <v>195</v>
      </c>
      <c r="D15" s="1" t="s">
        <v>336</v>
      </c>
      <c r="E15" s="1" t="s">
        <v>337</v>
      </c>
      <c r="F15" s="1" t="s">
        <v>163</v>
      </c>
      <c r="G15" s="1" t="s">
        <v>180</v>
      </c>
      <c r="H15" s="1" t="s">
        <v>288</v>
      </c>
      <c r="I15" s="1" t="s">
        <v>338</v>
      </c>
      <c r="J15" s="1" t="s">
        <v>290</v>
      </c>
      <c r="K15" s="1" t="s">
        <v>338</v>
      </c>
      <c r="L15" s="1" t="s">
        <v>338</v>
      </c>
      <c r="M15" s="1" t="s">
        <v>291</v>
      </c>
      <c r="N15" s="1" t="s">
        <v>291</v>
      </c>
      <c r="O15" s="1" t="s">
        <v>292</v>
      </c>
      <c r="P15" s="1" t="s">
        <v>293</v>
      </c>
      <c r="Q15" s="1" t="s">
        <v>294</v>
      </c>
      <c r="R15" s="1" t="s">
        <v>339</v>
      </c>
      <c r="S15" s="1" t="s">
        <v>73</v>
      </c>
      <c r="T15" s="1" t="s">
        <v>296</v>
      </c>
      <c r="U15" s="1" t="s">
        <v>301</v>
      </c>
    </row>
    <row r="16" s="1" customFormat="1" spans="1:21">
      <c r="A16" s="1" t="s">
        <v>184</v>
      </c>
      <c r="B16" s="1" t="s">
        <v>189</v>
      </c>
      <c r="C16" s="1" t="s">
        <v>185</v>
      </c>
      <c r="D16" s="1" t="s">
        <v>340</v>
      </c>
      <c r="E16" s="1" t="s">
        <v>341</v>
      </c>
      <c r="F16" s="1" t="s">
        <v>103</v>
      </c>
      <c r="G16" s="1" t="s">
        <v>180</v>
      </c>
      <c r="H16" s="1" t="s">
        <v>288</v>
      </c>
      <c r="I16" s="1" t="s">
        <v>342</v>
      </c>
      <c r="J16" s="1" t="s">
        <v>290</v>
      </c>
      <c r="K16" s="1" t="s">
        <v>342</v>
      </c>
      <c r="L16" s="1" t="s">
        <v>342</v>
      </c>
      <c r="M16" s="1" t="s">
        <v>291</v>
      </c>
      <c r="N16" s="1" t="s">
        <v>291</v>
      </c>
      <c r="O16" s="1" t="s">
        <v>292</v>
      </c>
      <c r="P16" s="1" t="s">
        <v>293</v>
      </c>
      <c r="Q16" s="1" t="s">
        <v>294</v>
      </c>
      <c r="R16" s="1" t="s">
        <v>343</v>
      </c>
      <c r="S16" s="1" t="s">
        <v>73</v>
      </c>
      <c r="T16" s="1" t="s">
        <v>296</v>
      </c>
      <c r="U16" s="1" t="s">
        <v>301</v>
      </c>
    </row>
    <row r="17" s="1" customFormat="1" spans="1:21">
      <c r="A17" s="1" t="s">
        <v>130</v>
      </c>
      <c r="B17" s="1" t="s">
        <v>135</v>
      </c>
      <c r="C17" s="1" t="s">
        <v>131</v>
      </c>
      <c r="D17" s="1" t="s">
        <v>344</v>
      </c>
      <c r="E17" s="1" t="s">
        <v>345</v>
      </c>
      <c r="F17" s="1" t="s">
        <v>122</v>
      </c>
      <c r="G17" s="1" t="s">
        <v>136</v>
      </c>
      <c r="H17" s="1" t="s">
        <v>288</v>
      </c>
      <c r="I17" s="1" t="s">
        <v>346</v>
      </c>
      <c r="J17" s="1" t="s">
        <v>290</v>
      </c>
      <c r="K17" s="1" t="s">
        <v>346</v>
      </c>
      <c r="L17" s="1" t="s">
        <v>346</v>
      </c>
      <c r="M17" s="1" t="s">
        <v>291</v>
      </c>
      <c r="N17" s="1" t="s">
        <v>291</v>
      </c>
      <c r="O17" s="1" t="s">
        <v>292</v>
      </c>
      <c r="P17" s="1" t="s">
        <v>293</v>
      </c>
      <c r="Q17" s="1" t="s">
        <v>294</v>
      </c>
      <c r="R17" s="1" t="s">
        <v>347</v>
      </c>
      <c r="S17" s="1" t="s">
        <v>73</v>
      </c>
      <c r="T17" s="1" t="s">
        <v>296</v>
      </c>
      <c r="U17" s="1" t="s">
        <v>297</v>
      </c>
    </row>
    <row r="18" s="1" customFormat="1" spans="1:21">
      <c r="A18" s="1" t="s">
        <v>70</v>
      </c>
      <c r="B18" s="1" t="s">
        <v>79</v>
      </c>
      <c r="C18" s="1" t="s">
        <v>71</v>
      </c>
      <c r="D18" s="1" t="s">
        <v>348</v>
      </c>
      <c r="E18" s="1" t="s">
        <v>349</v>
      </c>
      <c r="F18" s="1" t="s">
        <v>80</v>
      </c>
      <c r="G18" s="1" t="s">
        <v>81</v>
      </c>
      <c r="H18" s="1" t="s">
        <v>288</v>
      </c>
      <c r="I18" s="1" t="s">
        <v>350</v>
      </c>
      <c r="J18" s="1" t="s">
        <v>290</v>
      </c>
      <c r="K18" s="1" t="s">
        <v>350</v>
      </c>
      <c r="L18" s="1" t="s">
        <v>350</v>
      </c>
      <c r="M18" s="1" t="s">
        <v>291</v>
      </c>
      <c r="N18" s="1" t="s">
        <v>291</v>
      </c>
      <c r="O18" s="1" t="s">
        <v>292</v>
      </c>
      <c r="P18" s="1" t="s">
        <v>293</v>
      </c>
      <c r="Q18" s="1" t="s">
        <v>294</v>
      </c>
      <c r="R18" s="1" t="s">
        <v>351</v>
      </c>
      <c r="S18" s="1" t="s">
        <v>73</v>
      </c>
      <c r="T18" s="1" t="s">
        <v>296</v>
      </c>
      <c r="U18" s="1" t="s">
        <v>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2022-08-16T02:38:47Z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AE6B4240E3FE4B13A9F012C8507E5B02</vt:lpwstr>
  </property>
</Properties>
</file>