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<sst xmlns="http://schemas.openxmlformats.org/spreadsheetml/2006/main" count="380" uniqueCount="149">
  <si>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</si>
  <si>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</si>
  <si>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</si>
  <si>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</si>
  <si>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</si>
  <si>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</si>
  <si>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</si>
  <si>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</si>
  <si>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</si>
  <si>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</si>
  <si>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</si>
  <si>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</si>
  <si>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</si>
  <si>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</si>
  <si>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</si>
  <si>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</si>
  <si>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</si>
  <si>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</si>
  <si>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</si>
  <si>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</si>
  <si>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</si>
  <si>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</si>
  <si>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</si>
  <si>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</si>
  <si>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</si>
  <si>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18586010562	</t>
  </si>
  <si>
    <t>Ctrip</t>
  </si>
  <si>
    <t>正常</t>
  </si>
  <si>
    <t>[苏州]锦江之星品尚(苏州园区君地曼哈顿广场店)(60983802)</t>
  </si>
  <si>
    <t>商务房C&lt;双人入住&gt;&lt;内宾&gt;&lt;预付&gt;&lt;双早&gt;</t>
  </si>
  <si>
    <t>CNY</t>
  </si>
  <si>
    <t>臧紫芹</t>
  </si>
  <si>
    <t>CA11323220816CNY</t>
  </si>
  <si>
    <t>未提现</t>
  </si>
  <si>
    <t>携程开票</t>
  </si>
  <si>
    <t xml:space="preserve">	</t>
  </si>
  <si>
    <t xml:space="preserve">18708962398	</t>
  </si>
  <si>
    <t>[荆州]城市便捷酒店(荆州火车站方特店)(71585039)</t>
  </si>
  <si>
    <t>高级大床房&lt;双人入住&gt;&lt;内宾&gt;&lt;预付&gt;&lt;双早&gt;</t>
  </si>
  <si>
    <t>刘开勇</t>
  </si>
  <si>
    <t xml:space="preserve">999218719610037	</t>
  </si>
  <si>
    <t>[武汉]城市便捷酒店(武汉南湖建安街地铁站佰港城店)(72840337)</t>
  </si>
  <si>
    <t>标准双床房&lt;双人入住&gt;&lt;内宾&gt;&lt;预付&gt;&lt;无早&gt;</t>
  </si>
  <si>
    <t>涂楷丽</t>
  </si>
  <si>
    <t xml:space="preserve">18719670661	</t>
  </si>
  <si>
    <t>[延吉]城市便捷酒店(延吉步行街千盛购物广场店)(72812687)</t>
  </si>
  <si>
    <t>高级大床房&lt;双人入住&gt;&lt;内宾&gt;&lt;预付&gt;&lt;无早&gt;</t>
  </si>
  <si>
    <t>吴振宇</t>
  </si>
  <si>
    <t xml:space="preserve">2652428	</t>
  </si>
  <si>
    <t xml:space="preserve">999218725940290	</t>
  </si>
  <si>
    <t>[柳州]城市便捷酒店(柳州柳工大道颐华城店)(72816207)</t>
  </si>
  <si>
    <t>特惠大床房&lt;双人入住&gt;&lt;内宾&gt;&lt;预付&gt;&lt;无早&gt;</t>
  </si>
  <si>
    <t>牟艳秋</t>
  </si>
  <si>
    <t xml:space="preserve">18726100632	</t>
  </si>
  <si>
    <t>[钦州]城市便捷酒店(钦州汽车南站店)(72816319)</t>
  </si>
  <si>
    <t>贾丽玲</t>
  </si>
  <si>
    <t xml:space="preserve">2652812	</t>
  </si>
  <si>
    <t xml:space="preserve">18726631021	</t>
  </si>
  <si>
    <t>[侯马]侯马新田广场亚朵酒店(50191161)</t>
  </si>
  <si>
    <t>雅致大床房&lt;双人入住&gt;&lt;内宾&gt;&lt;预付&gt;&lt;单早&gt;</t>
  </si>
  <si>
    <t>胡志强</t>
  </si>
  <si>
    <t xml:space="preserve">18726780466	</t>
  </si>
  <si>
    <t>[浦北]宜尚酒店（浦北诚信商业广场店）(83841214)</t>
  </si>
  <si>
    <t>标准大床房&lt;双人入住&gt;&lt;内宾&gt;&lt;预付&gt;&lt;双早&gt;</t>
  </si>
  <si>
    <t>田仁贵</t>
  </si>
  <si>
    <t xml:space="preserve">999218727041994	</t>
  </si>
  <si>
    <t>[武汉]城市便捷酒店(武汉金银潭地铁站店)(71580536)</t>
  </si>
  <si>
    <t>标准大床房&lt;双人入住&gt;&lt;内宾&gt;&lt;预付&gt;&lt;无早&gt;</t>
  </si>
  <si>
    <t>黄帅</t>
  </si>
  <si>
    <t xml:space="preserve">18728635345	</t>
  </si>
  <si>
    <t>[浦北]城市便捷酒店(浦北汽车站店)(72816324)</t>
  </si>
  <si>
    <t>曾雪</t>
  </si>
  <si>
    <t>，</t>
  </si>
  <si>
    <t>999218719610037</t>
  </si>
  <si>
    <t>999218725940290</t>
  </si>
  <si>
    <t>999218727041994</t>
  </si>
  <si>
    <t>A220816095035481</t>
  </si>
  <si>
    <t>CNY / HKD 当前参考汇率: 1.150603126</t>
  </si>
  <si>
    <t>总计：2197.12 CNY/
2528.01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</si>
  <si>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</si>
  <si>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</si>
  <si>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</si>
  <si>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</si>
  <si>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</si>
  <si>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</si>
  <si>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</si>
  <si>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</si>
  <si>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</si>
  <si>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</si>
  <si>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</si>
  <si>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</si>
  <si>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</si>
  <si>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</si>
  <si>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</si>
  <si>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</si>
  <si>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</si>
  <si>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</si>
  <si>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2022-08-12</t>
  </si>
  <si>
    <t>2653135</t>
  </si>
  <si>
    <t>城市便捷酒店(浦北汽车站店)</t>
  </si>
  <si>
    <t>2022-08-13</t>
  </si>
  <si>
    <t>退房日月结</t>
  </si>
  <si>
    <t>147.90</t>
  </si>
  <si>
    <t>RMB</t>
  </si>
  <si>
    <t>0</t>
  </si>
  <si>
    <t>0.00</t>
  </si>
  <si>
    <t>携程汇智国内直连</t>
  </si>
  <si>
    <t>1861</t>
  </si>
  <si>
    <t>2022-08-12 19:56:45</t>
  </si>
  <si>
    <t>否</t>
  </si>
  <si>
    <t>汇智国际旅游发展有限公司</t>
  </si>
  <si>
    <t>直连</t>
  </si>
  <si>
    <t>2652961</t>
  </si>
  <si>
    <t>城市便捷酒店(武汉金银潭地铁站店)</t>
  </si>
  <si>
    <t>204.00</t>
  </si>
  <si>
    <t>2022-08-12 16:37:46</t>
  </si>
  <si>
    <t>2652911</t>
  </si>
  <si>
    <t>宜尚酒店（浦北诚信商业广场店）</t>
  </si>
  <si>
    <t>2022-08-12 16:04:01</t>
  </si>
  <si>
    <t>2652881</t>
  </si>
  <si>
    <t>侯马新田广场亚朵酒店</t>
  </si>
  <si>
    <t>294.57</t>
  </si>
  <si>
    <t>2022-08-12 15:43:55</t>
  </si>
  <si>
    <t>2652812</t>
  </si>
  <si>
    <t>城市便捷酒店(钦州汽车南站店)</t>
  </si>
  <si>
    <t>142.80</t>
  </si>
  <si>
    <t>2022-08-12 14:33:18</t>
  </si>
  <si>
    <t>2652785</t>
  </si>
  <si>
    <t>城市便捷酒店(柳州柳工大道颐华城店)</t>
  </si>
  <si>
    <t>154.02</t>
  </si>
  <si>
    <t>2022-08-12 14:12:13</t>
  </si>
  <si>
    <t>2652428</t>
  </si>
  <si>
    <t>城市便捷酒店(延吉步行街千盛购物广场店)</t>
  </si>
  <si>
    <t>259.08</t>
  </si>
  <si>
    <t>2022-08-12 07:24:39</t>
  </si>
  <si>
    <t>2652397</t>
  </si>
  <si>
    <t>城市便捷酒店(武汉南湖建安街地铁站佰港城店)</t>
  </si>
  <si>
    <t>185.64</t>
  </si>
  <si>
    <t>2022-08-12 06:25:37</t>
  </si>
  <si>
    <t>2022-08-11</t>
  </si>
  <si>
    <t>2651329</t>
  </si>
  <si>
    <t>城市便捷酒店(荆州火车站店)</t>
  </si>
  <si>
    <t>369.24</t>
  </si>
  <si>
    <t>2022-08-11 07:57:15</t>
  </si>
  <si>
    <t>2022-08-01</t>
  </si>
  <si>
    <t>2640080</t>
  </si>
  <si>
    <t>锦江之星品尚(苏州园区君地曼哈顿广场店)</t>
  </si>
  <si>
    <t>235.87</t>
  </si>
  <si>
    <t>2022-08-01 12:35:59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</si>
</sst>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1" fillId="0" borderId="0" xfId="0" applyNumberFormat="1" applyFont="1" applyFill="1" applyBorder="1" applyAlignment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13</xdr:col>
      <xdr:colOff>371475</xdr:colOff>
      <xdr:row>56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9772650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44785</v>
      </c>
      <c r="G2" s="6">
        <v>44786</v>
      </c>
      <c r="H2" s="4">
        <v>1</v>
      </c>
      <c r="I2" s="4">
        <v>1</v>
      </c>
      <c r="J2" s="4">
        <v>1</v>
      </c>
      <c r="K2" s="4" t="s">
        <v>30</v>
      </c>
      <c r="L2" s="4">
        <v>235.87</v>
      </c>
      <c r="M2" s="4">
        <v>235.87</v>
      </c>
      <c r="N2" s="4" t="s">
        <v>31</v>
      </c>
      <c r="O2" s="4" t="s">
        <v>32</v>
      </c>
      <c r="P2" s="4" t="s">
        <v>33</v>
      </c>
      <c r="Q2" s="4">
        <v>0</v>
      </c>
      <c r="R2" s="7">
        <v>44774</v>
      </c>
      <c r="S2" s="6">
        <v>44789</v>
      </c>
      <c r="T2" s="4" t="s">
        <v>34</v>
      </c>
      <c r="U2" s="4">
        <v>235.87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44784</v>
      </c>
      <c r="G3" s="6">
        <v>44786</v>
      </c>
      <c r="H3" s="4">
        <v>1</v>
      </c>
      <c r="I3" s="4">
        <v>2</v>
      </c>
      <c r="J3" s="4">
        <v>2</v>
      </c>
      <c r="K3" s="4" t="s">
        <v>30</v>
      </c>
      <c r="L3" s="4">
        <v>369.24</v>
      </c>
      <c r="M3" s="4">
        <v>369.24</v>
      </c>
      <c r="N3" s="4" t="s">
        <v>39</v>
      </c>
      <c r="O3" s="4" t="s">
        <v>32</v>
      </c>
      <c r="P3" s="4" t="s">
        <v>33</v>
      </c>
      <c r="Q3" s="4">
        <v>0</v>
      </c>
      <c r="R3" s="7">
        <v>44784</v>
      </c>
      <c r="S3" s="6">
        <v>44789</v>
      </c>
      <c r="T3" s="4" t="s">
        <v>34</v>
      </c>
      <c r="U3" s="4">
        <v>369.24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44785</v>
      </c>
      <c r="G4" s="6">
        <v>44786</v>
      </c>
      <c r="H4" s="4">
        <v>1</v>
      </c>
      <c r="I4" s="4">
        <v>1</v>
      </c>
      <c r="J4" s="4">
        <v>1</v>
      </c>
      <c r="K4" s="4" t="s">
        <v>30</v>
      </c>
      <c r="L4" s="4">
        <v>185.64</v>
      </c>
      <c r="M4" s="4">
        <v>185.64</v>
      </c>
      <c r="N4" s="4" t="s">
        <v>43</v>
      </c>
      <c r="O4" s="4" t="s">
        <v>32</v>
      </c>
      <c r="P4" s="4" t="s">
        <v>33</v>
      </c>
      <c r="Q4" s="4">
        <v>0</v>
      </c>
      <c r="R4" s="7">
        <v>44785</v>
      </c>
      <c r="S4" s="6">
        <v>44789</v>
      </c>
      <c r="T4" s="4" t="s">
        <v>34</v>
      </c>
      <c r="U4" s="4">
        <v>185.64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44785</v>
      </c>
      <c r="G5" s="6">
        <v>44786</v>
      </c>
      <c r="H5" s="4">
        <v>1</v>
      </c>
      <c r="I5" s="4">
        <v>1</v>
      </c>
      <c r="J5" s="4">
        <v>1</v>
      </c>
      <c r="K5" s="4" t="s">
        <v>30</v>
      </c>
      <c r="L5" s="4">
        <v>259.08</v>
      </c>
      <c r="M5" s="4">
        <v>259.08</v>
      </c>
      <c r="N5" s="4" t="s">
        <v>47</v>
      </c>
      <c r="O5" s="4" t="s">
        <v>32</v>
      </c>
      <c r="P5" s="4" t="s">
        <v>33</v>
      </c>
      <c r="Q5" s="4">
        <v>0</v>
      </c>
      <c r="R5" s="7">
        <v>44785</v>
      </c>
      <c r="S5" s="6">
        <v>44789</v>
      </c>
      <c r="T5" s="4" t="s">
        <v>34</v>
      </c>
      <c r="U5" s="4">
        <v>259.08</v>
      </c>
      <c r="V5" s="4">
        <v>0</v>
      </c>
      <c r="W5" s="4">
        <v>0</v>
      </c>
      <c r="X5" s="4" t="s">
        <v>48</v>
      </c>
      <c r="Y5" s="4" t="s">
        <v>35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44785</v>
      </c>
      <c r="G6" s="6">
        <v>44786</v>
      </c>
      <c r="H6" s="4">
        <v>1</v>
      </c>
      <c r="I6" s="4">
        <v>1</v>
      </c>
      <c r="J6" s="4">
        <v>1</v>
      </c>
      <c r="K6" s="4" t="s">
        <v>30</v>
      </c>
      <c r="L6" s="4">
        <v>154.02</v>
      </c>
      <c r="M6" s="4">
        <v>154.02</v>
      </c>
      <c r="N6" s="4" t="s">
        <v>52</v>
      </c>
      <c r="O6" s="4" t="s">
        <v>32</v>
      </c>
      <c r="P6" s="4" t="s">
        <v>33</v>
      </c>
      <c r="Q6" s="4">
        <v>0</v>
      </c>
      <c r="R6" s="7">
        <v>44785</v>
      </c>
      <c r="S6" s="6">
        <v>44789</v>
      </c>
      <c r="T6" s="4" t="s">
        <v>34</v>
      </c>
      <c r="U6" s="4">
        <v>154.02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51</v>
      </c>
      <c r="F7" s="6">
        <v>44785</v>
      </c>
      <c r="G7" s="6">
        <v>44786</v>
      </c>
      <c r="H7" s="4">
        <v>1</v>
      </c>
      <c r="I7" s="4">
        <v>1</v>
      </c>
      <c r="J7" s="4">
        <v>1</v>
      </c>
      <c r="K7" s="4" t="s">
        <v>30</v>
      </c>
      <c r="L7" s="4">
        <v>142.8</v>
      </c>
      <c r="M7" s="4">
        <v>142.8</v>
      </c>
      <c r="N7" s="4" t="s">
        <v>55</v>
      </c>
      <c r="O7" s="4" t="s">
        <v>32</v>
      </c>
      <c r="P7" s="4" t="s">
        <v>33</v>
      </c>
      <c r="Q7" s="4">
        <v>0</v>
      </c>
      <c r="R7" s="7">
        <v>44785</v>
      </c>
      <c r="S7" s="6">
        <v>44789</v>
      </c>
      <c r="T7" s="4" t="s">
        <v>34</v>
      </c>
      <c r="U7" s="4">
        <v>142.8</v>
      </c>
      <c r="V7" s="4">
        <v>0</v>
      </c>
      <c r="W7" s="4">
        <v>0</v>
      </c>
      <c r="X7" s="4" t="s">
        <v>56</v>
      </c>
      <c r="Y7" s="4" t="s">
        <v>35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44785</v>
      </c>
      <c r="G8" s="6">
        <v>44786</v>
      </c>
      <c r="H8" s="4">
        <v>1</v>
      </c>
      <c r="I8" s="4">
        <v>1</v>
      </c>
      <c r="J8" s="4">
        <v>1</v>
      </c>
      <c r="K8" s="4" t="s">
        <v>30</v>
      </c>
      <c r="L8" s="4">
        <v>294.57</v>
      </c>
      <c r="M8" s="4">
        <v>294.57</v>
      </c>
      <c r="N8" s="4" t="s">
        <v>60</v>
      </c>
      <c r="O8" s="4" t="s">
        <v>32</v>
      </c>
      <c r="P8" s="4" t="s">
        <v>33</v>
      </c>
      <c r="Q8" s="4">
        <v>0</v>
      </c>
      <c r="R8" s="7">
        <v>44785</v>
      </c>
      <c r="S8" s="6">
        <v>44789</v>
      </c>
      <c r="T8" s="4" t="s">
        <v>34</v>
      </c>
      <c r="U8" s="4">
        <v>294.57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44785</v>
      </c>
      <c r="G9" s="6">
        <v>44786</v>
      </c>
      <c r="H9" s="4">
        <v>1</v>
      </c>
      <c r="I9" s="4">
        <v>1</v>
      </c>
      <c r="J9" s="4">
        <v>1</v>
      </c>
      <c r="K9" s="4" t="s">
        <v>30</v>
      </c>
      <c r="L9" s="4">
        <v>204</v>
      </c>
      <c r="M9" s="4">
        <v>204</v>
      </c>
      <c r="N9" s="4" t="s">
        <v>64</v>
      </c>
      <c r="O9" s="4" t="s">
        <v>32</v>
      </c>
      <c r="P9" s="4" t="s">
        <v>33</v>
      </c>
      <c r="Q9" s="4">
        <v>0</v>
      </c>
      <c r="R9" s="7">
        <v>44785</v>
      </c>
      <c r="S9" s="6">
        <v>44789</v>
      </c>
      <c r="T9" s="4" t="s">
        <v>34</v>
      </c>
      <c r="U9" s="4">
        <v>204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67</v>
      </c>
      <c r="F10" s="6">
        <v>44785</v>
      </c>
      <c r="G10" s="6">
        <v>44786</v>
      </c>
      <c r="H10" s="4">
        <v>1</v>
      </c>
      <c r="I10" s="4">
        <v>1</v>
      </c>
      <c r="J10" s="4">
        <v>1</v>
      </c>
      <c r="K10" s="4" t="s">
        <v>30</v>
      </c>
      <c r="L10" s="4">
        <v>204</v>
      </c>
      <c r="M10" s="4">
        <v>204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44785</v>
      </c>
      <c r="S10" s="6">
        <v>44789</v>
      </c>
      <c r="T10" s="4" t="s">
        <v>34</v>
      </c>
      <c r="U10" s="4">
        <v>204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70</v>
      </c>
      <c r="E11" s="4" t="s">
        <v>51</v>
      </c>
      <c r="F11" s="6">
        <v>44785</v>
      </c>
      <c r="G11" s="6">
        <v>44786</v>
      </c>
      <c r="H11" s="4">
        <v>1</v>
      </c>
      <c r="I11" s="4">
        <v>1</v>
      </c>
      <c r="J11" s="4">
        <v>1</v>
      </c>
      <c r="K11" s="4" t="s">
        <v>30</v>
      </c>
      <c r="L11" s="4">
        <v>147.9</v>
      </c>
      <c r="M11" s="4">
        <v>147.9</v>
      </c>
      <c r="N11" s="4" t="s">
        <v>71</v>
      </c>
      <c r="O11" s="4" t="s">
        <v>32</v>
      </c>
      <c r="P11" s="4" t="s">
        <v>33</v>
      </c>
      <c r="Q11" s="4">
        <v>0</v>
      </c>
      <c r="R11" s="7">
        <v>44785</v>
      </c>
      <c r="S11" s="6">
        <v>44789</v>
      </c>
      <c r="T11" s="4" t="s">
        <v>34</v>
      </c>
      <c r="U11" s="4">
        <v>147.9</v>
      </c>
      <c r="V11" s="4">
        <v>0</v>
      </c>
      <c r="W11" s="4">
        <v>0</v>
      </c>
      <c r="X11" s="4" t="s">
        <v>35</v>
      </c>
      <c r="Y11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A19" sqref="A19:A21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72</v>
      </c>
    </row>
    <row r="2" s="4" customFormat="1" spans="1:9">
      <c r="A2" s="5">
        <v>18586010562</v>
      </c>
      <c r="B2" s="6">
        <v>44785</v>
      </c>
      <c r="C2" s="6">
        <v>44786</v>
      </c>
      <c r="D2" s="4">
        <v>235.87</v>
      </c>
      <c r="E2" s="4" t="str">
        <f>VLOOKUP(A2,HOP!A:L,12,0)</f>
        <v>235.87</v>
      </c>
      <c r="F2" s="4" t="str">
        <f>VLOOKUP(A2,HOP!A:C,3,0)</f>
        <v>2640080</v>
      </c>
      <c r="G2" s="4">
        <f>D2-E2</f>
        <v>0</v>
      </c>
      <c r="H2" s="4" t="str">
        <f>$H$1&amp;F2</f>
        <v>，2640080</v>
      </c>
      <c r="I2" s="4" t="str">
        <f>VLOOKUP(A2,HOP!A:U,21,0)</f>
        <v>直连</v>
      </c>
    </row>
    <row r="3" s="4" customFormat="1" spans="1:9">
      <c r="A3" s="5">
        <v>18708962398</v>
      </c>
      <c r="B3" s="6">
        <v>44784</v>
      </c>
      <c r="C3" s="6">
        <v>44786</v>
      </c>
      <c r="D3" s="4">
        <v>369.24</v>
      </c>
      <c r="E3" s="4" t="str">
        <f>VLOOKUP(A3,HOP!A:L,12,0)</f>
        <v>369.24</v>
      </c>
      <c r="F3" s="4" t="str">
        <f>VLOOKUP(A3,HOP!A:C,3,0)</f>
        <v>2651329</v>
      </c>
      <c r="G3" s="4">
        <f t="shared" ref="G3:G11" si="0">D3-E3</f>
        <v>0</v>
      </c>
      <c r="H3" s="4" t="str">
        <f t="shared" ref="H3:H11" si="1">$H$1&amp;F3</f>
        <v>，2651329</v>
      </c>
      <c r="I3" s="4" t="str">
        <f>VLOOKUP(A3,HOP!A:U,21,0)</f>
        <v>直连</v>
      </c>
    </row>
    <row r="4" s="4" customFormat="1" spans="1:9">
      <c r="A4" s="8" t="s">
        <v>73</v>
      </c>
      <c r="B4" s="6">
        <v>44785</v>
      </c>
      <c r="C4" s="6">
        <v>44786</v>
      </c>
      <c r="D4" s="4">
        <v>185.64</v>
      </c>
      <c r="E4" s="4" t="str">
        <f>VLOOKUP(A4,HOP!A:L,12,0)</f>
        <v>185.64</v>
      </c>
      <c r="F4" s="4" t="str">
        <f>VLOOKUP(A4,HOP!A:C,3,0)</f>
        <v>2652397</v>
      </c>
      <c r="G4" s="4">
        <f t="shared" si="0"/>
        <v>0</v>
      </c>
      <c r="H4" s="4" t="str">
        <f t="shared" si="1"/>
        <v>，2652397</v>
      </c>
      <c r="I4" s="4" t="str">
        <f>VLOOKUP(A4,HOP!A:U,21,0)</f>
        <v>直连</v>
      </c>
    </row>
    <row r="5" s="4" customFormat="1" spans="1:9">
      <c r="A5" s="5">
        <v>18719670661</v>
      </c>
      <c r="B5" s="6">
        <v>44785</v>
      </c>
      <c r="C5" s="6">
        <v>44786</v>
      </c>
      <c r="D5" s="4">
        <v>259.08</v>
      </c>
      <c r="E5" s="4" t="str">
        <f>VLOOKUP(A5,HOP!A:L,12,0)</f>
        <v>259.08</v>
      </c>
      <c r="F5" s="4" t="str">
        <f>VLOOKUP(A5,HOP!A:C,3,0)</f>
        <v>2652428</v>
      </c>
      <c r="G5" s="4">
        <f t="shared" si="0"/>
        <v>0</v>
      </c>
      <c r="H5" s="4" t="str">
        <f t="shared" si="1"/>
        <v>，2652428</v>
      </c>
      <c r="I5" s="4" t="str">
        <f>VLOOKUP(A5,HOP!A:U,21,0)</f>
        <v>直连</v>
      </c>
    </row>
    <row r="6" s="4" customFormat="1" spans="1:9">
      <c r="A6" s="8" t="s">
        <v>74</v>
      </c>
      <c r="B6" s="6">
        <v>44785</v>
      </c>
      <c r="C6" s="6">
        <v>44786</v>
      </c>
      <c r="D6" s="4">
        <v>154.02</v>
      </c>
      <c r="E6" s="4" t="str">
        <f>VLOOKUP(A6,HOP!A:L,12,0)</f>
        <v>154.02</v>
      </c>
      <c r="F6" s="4" t="str">
        <f>VLOOKUP(A6,HOP!A:C,3,0)</f>
        <v>2652785</v>
      </c>
      <c r="G6" s="4">
        <f t="shared" si="0"/>
        <v>0</v>
      </c>
      <c r="H6" s="4" t="str">
        <f t="shared" si="1"/>
        <v>，2652785</v>
      </c>
      <c r="I6" s="4" t="str">
        <f>VLOOKUP(A6,HOP!A:U,21,0)</f>
        <v>直连</v>
      </c>
    </row>
    <row r="7" s="4" customFormat="1" spans="1:9">
      <c r="A7" s="5">
        <v>18726100632</v>
      </c>
      <c r="B7" s="6">
        <v>44785</v>
      </c>
      <c r="C7" s="6">
        <v>44786</v>
      </c>
      <c r="D7" s="4">
        <v>142.8</v>
      </c>
      <c r="E7" s="4" t="str">
        <f>VLOOKUP(A7,HOP!A:L,12,0)</f>
        <v>142.80</v>
      </c>
      <c r="F7" s="4" t="str">
        <f>VLOOKUP(A7,HOP!A:C,3,0)</f>
        <v>2652812</v>
      </c>
      <c r="G7" s="4">
        <f t="shared" si="0"/>
        <v>0</v>
      </c>
      <c r="H7" s="4" t="str">
        <f t="shared" si="1"/>
        <v>，2652812</v>
      </c>
      <c r="I7" s="4" t="str">
        <f>VLOOKUP(A7,HOP!A:U,21,0)</f>
        <v>直连</v>
      </c>
    </row>
    <row r="8" s="4" customFormat="1" spans="1:9">
      <c r="A8" s="5">
        <v>18726631021</v>
      </c>
      <c r="B8" s="6">
        <v>44785</v>
      </c>
      <c r="C8" s="6">
        <v>44786</v>
      </c>
      <c r="D8" s="4">
        <v>294.57</v>
      </c>
      <c r="E8" s="4" t="str">
        <f>VLOOKUP(A8,HOP!A:L,12,0)</f>
        <v>294.57</v>
      </c>
      <c r="F8" s="4" t="str">
        <f>VLOOKUP(A8,HOP!A:C,3,0)</f>
        <v>2652881</v>
      </c>
      <c r="G8" s="4">
        <f t="shared" si="0"/>
        <v>0</v>
      </c>
      <c r="H8" s="4" t="str">
        <f t="shared" si="1"/>
        <v>，2652881</v>
      </c>
      <c r="I8" s="4" t="str">
        <f>VLOOKUP(A8,HOP!A:U,21,0)</f>
        <v>直连</v>
      </c>
    </row>
    <row r="9" s="4" customFormat="1" spans="1:9">
      <c r="A9" s="5">
        <v>18726780466</v>
      </c>
      <c r="B9" s="6">
        <v>44785</v>
      </c>
      <c r="C9" s="6">
        <v>44786</v>
      </c>
      <c r="D9" s="4">
        <v>204</v>
      </c>
      <c r="E9" s="4" t="str">
        <f>VLOOKUP(A9,HOP!A:L,12,0)</f>
        <v>204.00</v>
      </c>
      <c r="F9" s="4" t="str">
        <f>VLOOKUP(A9,HOP!A:C,3,0)</f>
        <v>2652911</v>
      </c>
      <c r="G9" s="4">
        <f t="shared" si="0"/>
        <v>0</v>
      </c>
      <c r="H9" s="4" t="str">
        <f t="shared" si="1"/>
        <v>，2652911</v>
      </c>
      <c r="I9" s="4" t="str">
        <f>VLOOKUP(A9,HOP!A:U,21,0)</f>
        <v>直连</v>
      </c>
    </row>
    <row r="10" s="4" customFormat="1" spans="1:9">
      <c r="A10" s="8" t="s">
        <v>75</v>
      </c>
      <c r="B10" s="6">
        <v>44785</v>
      </c>
      <c r="C10" s="6">
        <v>44786</v>
      </c>
      <c r="D10" s="4">
        <v>204</v>
      </c>
      <c r="E10" s="4" t="str">
        <f>VLOOKUP(A10,HOP!A:L,12,0)</f>
        <v>204.00</v>
      </c>
      <c r="F10" s="4" t="str">
        <f>VLOOKUP(A10,HOP!A:C,3,0)</f>
        <v>2652961</v>
      </c>
      <c r="G10" s="4">
        <f t="shared" si="0"/>
        <v>0</v>
      </c>
      <c r="H10" s="4" t="str">
        <f t="shared" si="1"/>
        <v>，2652961</v>
      </c>
      <c r="I10" s="4" t="str">
        <f>VLOOKUP(A10,HOP!A:U,21,0)</f>
        <v>直连</v>
      </c>
    </row>
    <row r="11" s="4" customFormat="1" spans="1:9">
      <c r="A11" s="5">
        <v>18728635345</v>
      </c>
      <c r="B11" s="6">
        <v>44785</v>
      </c>
      <c r="C11" s="6">
        <v>44786</v>
      </c>
      <c r="D11" s="4">
        <v>147.9</v>
      </c>
      <c r="E11" s="4" t="str">
        <f>VLOOKUP(A11,HOP!A:L,12,0)</f>
        <v>147.90</v>
      </c>
      <c r="F11" s="4" t="str">
        <f>VLOOKUP(A11,HOP!A:C,3,0)</f>
        <v>2653135</v>
      </c>
      <c r="G11" s="4">
        <f t="shared" si="0"/>
        <v>0</v>
      </c>
      <c r="H11" s="4" t="str">
        <f t="shared" si="1"/>
        <v>，2653135</v>
      </c>
      <c r="I11" s="4" t="str">
        <f>VLOOKUP(A11,HOP!A:U,21,0)</f>
        <v>直连</v>
      </c>
    </row>
    <row r="13" spans="4:4">
      <c r="D13" s="4">
        <f>SUM(D2:D12)</f>
        <v>2197.12</v>
      </c>
    </row>
    <row r="19" spans="1:1">
      <c r="A19" s="4" t="s">
        <v>76</v>
      </c>
    </row>
    <row r="20" spans="1:1">
      <c r="A20" s="4" t="s">
        <v>77</v>
      </c>
    </row>
    <row r="21" spans="1:1">
      <c r="A21" s="4" t="s">
        <v>78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C17" sqref="C17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79</v>
      </c>
      <c r="B1" s="2" t="s">
        <v>80</v>
      </c>
      <c r="C1" s="2" t="s">
        <v>81</v>
      </c>
      <c r="D1" s="2" t="s">
        <v>82</v>
      </c>
      <c r="E1" s="2" t="s">
        <v>13</v>
      </c>
      <c r="F1" s="2" t="s">
        <v>5</v>
      </c>
      <c r="G1" s="2" t="s">
        <v>6</v>
      </c>
      <c r="H1" s="2" t="s">
        <v>83</v>
      </c>
      <c r="I1" s="2" t="s">
        <v>84</v>
      </c>
      <c r="J1" s="2" t="s">
        <v>85</v>
      </c>
      <c r="K1" s="2" t="s">
        <v>86</v>
      </c>
      <c r="L1" s="2" t="s">
        <v>87</v>
      </c>
      <c r="M1" s="2" t="s">
        <v>88</v>
      </c>
      <c r="N1" s="2" t="s">
        <v>89</v>
      </c>
      <c r="O1" s="2" t="s">
        <v>90</v>
      </c>
      <c r="P1" s="2" t="s">
        <v>91</v>
      </c>
      <c r="Q1" s="2" t="s">
        <v>92</v>
      </c>
      <c r="R1" s="2" t="s">
        <v>93</v>
      </c>
      <c r="S1" s="2" t="s">
        <v>94</v>
      </c>
      <c r="T1" s="2" t="s">
        <v>95</v>
      </c>
      <c r="U1" s="2" t="s">
        <v>96</v>
      </c>
    </row>
    <row r="2" s="1" customFormat="1" spans="1:21">
      <c r="A2" s="3">
        <v>18728635345</v>
      </c>
      <c r="B2" s="1" t="s">
        <v>97</v>
      </c>
      <c r="C2" s="1" t="s">
        <v>98</v>
      </c>
      <c r="D2" s="1" t="s">
        <v>99</v>
      </c>
      <c r="E2" s="1" t="s">
        <v>71</v>
      </c>
      <c r="F2" s="1" t="s">
        <v>97</v>
      </c>
      <c r="G2" s="1" t="s">
        <v>100</v>
      </c>
      <c r="H2" s="1" t="s">
        <v>101</v>
      </c>
      <c r="I2" s="1" t="s">
        <v>102</v>
      </c>
      <c r="J2" s="1" t="s">
        <v>103</v>
      </c>
      <c r="K2" s="1" t="s">
        <v>102</v>
      </c>
      <c r="L2" s="1" t="s">
        <v>102</v>
      </c>
      <c r="M2" s="1" t="s">
        <v>104</v>
      </c>
      <c r="N2" s="1" t="s">
        <v>104</v>
      </c>
      <c r="O2" s="1" t="s">
        <v>105</v>
      </c>
      <c r="P2" s="1" t="s">
        <v>106</v>
      </c>
      <c r="Q2" s="1" t="s">
        <v>107</v>
      </c>
      <c r="R2" s="1" t="s">
        <v>108</v>
      </c>
      <c r="S2" s="1" t="s">
        <v>109</v>
      </c>
      <c r="T2" s="1" t="s">
        <v>110</v>
      </c>
      <c r="U2" s="1" t="s">
        <v>111</v>
      </c>
    </row>
    <row r="3" s="1" customFormat="1" spans="1:21">
      <c r="A3" s="9" t="s">
        <v>75</v>
      </c>
      <c r="B3" s="1" t="s">
        <v>97</v>
      </c>
      <c r="C3" s="1" t="s">
        <v>112</v>
      </c>
      <c r="D3" s="1" t="s">
        <v>113</v>
      </c>
      <c r="E3" s="1" t="s">
        <v>68</v>
      </c>
      <c r="F3" s="1" t="s">
        <v>97</v>
      </c>
      <c r="G3" s="1" t="s">
        <v>100</v>
      </c>
      <c r="H3" s="1" t="s">
        <v>101</v>
      </c>
      <c r="I3" s="1" t="s">
        <v>114</v>
      </c>
      <c r="J3" s="1" t="s">
        <v>103</v>
      </c>
      <c r="K3" s="1" t="s">
        <v>114</v>
      </c>
      <c r="L3" s="1" t="s">
        <v>114</v>
      </c>
      <c r="M3" s="1" t="s">
        <v>104</v>
      </c>
      <c r="N3" s="1" t="s">
        <v>104</v>
      </c>
      <c r="O3" s="1" t="s">
        <v>105</v>
      </c>
      <c r="P3" s="1" t="s">
        <v>106</v>
      </c>
      <c r="Q3" s="1" t="s">
        <v>107</v>
      </c>
      <c r="R3" s="1" t="s">
        <v>115</v>
      </c>
      <c r="S3" s="1" t="s">
        <v>109</v>
      </c>
      <c r="T3" s="1" t="s">
        <v>110</v>
      </c>
      <c r="U3" s="1" t="s">
        <v>111</v>
      </c>
    </row>
    <row r="4" s="1" customFormat="1" spans="1:21">
      <c r="A4" s="3">
        <v>18726780466</v>
      </c>
      <c r="B4" s="1" t="s">
        <v>97</v>
      </c>
      <c r="C4" s="1" t="s">
        <v>116</v>
      </c>
      <c r="D4" s="1" t="s">
        <v>117</v>
      </c>
      <c r="E4" s="1" t="s">
        <v>64</v>
      </c>
      <c r="F4" s="1" t="s">
        <v>97</v>
      </c>
      <c r="G4" s="1" t="s">
        <v>100</v>
      </c>
      <c r="H4" s="1" t="s">
        <v>101</v>
      </c>
      <c r="I4" s="1" t="s">
        <v>114</v>
      </c>
      <c r="J4" s="1" t="s">
        <v>103</v>
      </c>
      <c r="K4" s="1" t="s">
        <v>114</v>
      </c>
      <c r="L4" s="1" t="s">
        <v>114</v>
      </c>
      <c r="M4" s="1" t="s">
        <v>104</v>
      </c>
      <c r="N4" s="1" t="s">
        <v>104</v>
      </c>
      <c r="O4" s="1" t="s">
        <v>105</v>
      </c>
      <c r="P4" s="1" t="s">
        <v>106</v>
      </c>
      <c r="Q4" s="1" t="s">
        <v>107</v>
      </c>
      <c r="R4" s="1" t="s">
        <v>118</v>
      </c>
      <c r="S4" s="1" t="s">
        <v>109</v>
      </c>
      <c r="T4" s="1" t="s">
        <v>110</v>
      </c>
      <c r="U4" s="1" t="s">
        <v>111</v>
      </c>
    </row>
    <row r="5" s="1" customFormat="1" spans="1:21">
      <c r="A5" s="3">
        <v>18726631021</v>
      </c>
      <c r="B5" s="1" t="s">
        <v>97</v>
      </c>
      <c r="C5" s="1" t="s">
        <v>119</v>
      </c>
      <c r="D5" s="1" t="s">
        <v>120</v>
      </c>
      <c r="E5" s="1" t="s">
        <v>60</v>
      </c>
      <c r="F5" s="1" t="s">
        <v>97</v>
      </c>
      <c r="G5" s="1" t="s">
        <v>100</v>
      </c>
      <c r="H5" s="1" t="s">
        <v>101</v>
      </c>
      <c r="I5" s="1" t="s">
        <v>121</v>
      </c>
      <c r="J5" s="1" t="s">
        <v>103</v>
      </c>
      <c r="K5" s="1" t="s">
        <v>121</v>
      </c>
      <c r="L5" s="1" t="s">
        <v>121</v>
      </c>
      <c r="M5" s="1" t="s">
        <v>104</v>
      </c>
      <c r="N5" s="1" t="s">
        <v>104</v>
      </c>
      <c r="O5" s="1" t="s">
        <v>105</v>
      </c>
      <c r="P5" s="1" t="s">
        <v>106</v>
      </c>
      <c r="Q5" s="1" t="s">
        <v>107</v>
      </c>
      <c r="R5" s="1" t="s">
        <v>122</v>
      </c>
      <c r="S5" s="1" t="s">
        <v>109</v>
      </c>
      <c r="T5" s="1" t="s">
        <v>110</v>
      </c>
      <c r="U5" s="1" t="s">
        <v>111</v>
      </c>
    </row>
    <row r="6" s="1" customFormat="1" spans="1:21">
      <c r="A6" s="3">
        <v>18726100632</v>
      </c>
      <c r="B6" s="1" t="s">
        <v>97</v>
      </c>
      <c r="C6" s="1" t="s">
        <v>123</v>
      </c>
      <c r="D6" s="1" t="s">
        <v>124</v>
      </c>
      <c r="E6" s="1" t="s">
        <v>55</v>
      </c>
      <c r="F6" s="1" t="s">
        <v>97</v>
      </c>
      <c r="G6" s="1" t="s">
        <v>100</v>
      </c>
      <c r="H6" s="1" t="s">
        <v>101</v>
      </c>
      <c r="I6" s="1" t="s">
        <v>125</v>
      </c>
      <c r="J6" s="1" t="s">
        <v>103</v>
      </c>
      <c r="K6" s="1" t="s">
        <v>125</v>
      </c>
      <c r="L6" s="1" t="s">
        <v>125</v>
      </c>
      <c r="M6" s="1" t="s">
        <v>104</v>
      </c>
      <c r="N6" s="1" t="s">
        <v>104</v>
      </c>
      <c r="O6" s="1" t="s">
        <v>105</v>
      </c>
      <c r="P6" s="1" t="s">
        <v>106</v>
      </c>
      <c r="Q6" s="1" t="s">
        <v>107</v>
      </c>
      <c r="R6" s="1" t="s">
        <v>126</v>
      </c>
      <c r="S6" s="1" t="s">
        <v>109</v>
      </c>
      <c r="T6" s="1" t="s">
        <v>110</v>
      </c>
      <c r="U6" s="1" t="s">
        <v>111</v>
      </c>
    </row>
    <row r="7" s="1" customFormat="1" spans="1:21">
      <c r="A7" s="9" t="s">
        <v>74</v>
      </c>
      <c r="B7" s="1" t="s">
        <v>97</v>
      </c>
      <c r="C7" s="1" t="s">
        <v>127</v>
      </c>
      <c r="D7" s="1" t="s">
        <v>128</v>
      </c>
      <c r="E7" s="1" t="s">
        <v>52</v>
      </c>
      <c r="F7" s="1" t="s">
        <v>97</v>
      </c>
      <c r="G7" s="1" t="s">
        <v>100</v>
      </c>
      <c r="H7" s="1" t="s">
        <v>101</v>
      </c>
      <c r="I7" s="1" t="s">
        <v>129</v>
      </c>
      <c r="J7" s="1" t="s">
        <v>103</v>
      </c>
      <c r="K7" s="1" t="s">
        <v>129</v>
      </c>
      <c r="L7" s="1" t="s">
        <v>129</v>
      </c>
      <c r="M7" s="1" t="s">
        <v>104</v>
      </c>
      <c r="N7" s="1" t="s">
        <v>104</v>
      </c>
      <c r="O7" s="1" t="s">
        <v>105</v>
      </c>
      <c r="P7" s="1" t="s">
        <v>106</v>
      </c>
      <c r="Q7" s="1" t="s">
        <v>107</v>
      </c>
      <c r="R7" s="1" t="s">
        <v>130</v>
      </c>
      <c r="S7" s="1" t="s">
        <v>109</v>
      </c>
      <c r="T7" s="1" t="s">
        <v>110</v>
      </c>
      <c r="U7" s="1" t="s">
        <v>111</v>
      </c>
    </row>
    <row r="8" s="1" customFormat="1" spans="1:21">
      <c r="A8" s="3">
        <v>18719670661</v>
      </c>
      <c r="B8" s="1" t="s">
        <v>97</v>
      </c>
      <c r="C8" s="1" t="s">
        <v>131</v>
      </c>
      <c r="D8" s="1" t="s">
        <v>132</v>
      </c>
      <c r="E8" s="1" t="s">
        <v>47</v>
      </c>
      <c r="F8" s="1" t="s">
        <v>97</v>
      </c>
      <c r="G8" s="1" t="s">
        <v>100</v>
      </c>
      <c r="H8" s="1" t="s">
        <v>101</v>
      </c>
      <c r="I8" s="1" t="s">
        <v>133</v>
      </c>
      <c r="J8" s="1" t="s">
        <v>103</v>
      </c>
      <c r="K8" s="1" t="s">
        <v>133</v>
      </c>
      <c r="L8" s="1" t="s">
        <v>133</v>
      </c>
      <c r="M8" s="1" t="s">
        <v>104</v>
      </c>
      <c r="N8" s="1" t="s">
        <v>104</v>
      </c>
      <c r="O8" s="1" t="s">
        <v>105</v>
      </c>
      <c r="P8" s="1" t="s">
        <v>106</v>
      </c>
      <c r="Q8" s="1" t="s">
        <v>107</v>
      </c>
      <c r="R8" s="1" t="s">
        <v>134</v>
      </c>
      <c r="S8" s="1" t="s">
        <v>109</v>
      </c>
      <c r="T8" s="1" t="s">
        <v>110</v>
      </c>
      <c r="U8" s="1" t="s">
        <v>111</v>
      </c>
    </row>
    <row r="9" s="1" customFormat="1" spans="1:21">
      <c r="A9" s="9" t="s">
        <v>73</v>
      </c>
      <c r="B9" s="1" t="s">
        <v>97</v>
      </c>
      <c r="C9" s="1" t="s">
        <v>135</v>
      </c>
      <c r="D9" s="1" t="s">
        <v>136</v>
      </c>
      <c r="E9" s="1" t="s">
        <v>43</v>
      </c>
      <c r="F9" s="1" t="s">
        <v>97</v>
      </c>
      <c r="G9" s="1" t="s">
        <v>100</v>
      </c>
      <c r="H9" s="1" t="s">
        <v>101</v>
      </c>
      <c r="I9" s="1" t="s">
        <v>137</v>
      </c>
      <c r="J9" s="1" t="s">
        <v>103</v>
      </c>
      <c r="K9" s="1" t="s">
        <v>137</v>
      </c>
      <c r="L9" s="1" t="s">
        <v>137</v>
      </c>
      <c r="M9" s="1" t="s">
        <v>104</v>
      </c>
      <c r="N9" s="1" t="s">
        <v>104</v>
      </c>
      <c r="O9" s="1" t="s">
        <v>105</v>
      </c>
      <c r="P9" s="1" t="s">
        <v>106</v>
      </c>
      <c r="Q9" s="1" t="s">
        <v>107</v>
      </c>
      <c r="R9" s="1" t="s">
        <v>138</v>
      </c>
      <c r="S9" s="1" t="s">
        <v>109</v>
      </c>
      <c r="T9" s="1" t="s">
        <v>110</v>
      </c>
      <c r="U9" s="1" t="s">
        <v>111</v>
      </c>
    </row>
    <row r="10" s="1" customFormat="1" spans="1:21">
      <c r="A10" s="3">
        <v>18708962398</v>
      </c>
      <c r="B10" s="1" t="s">
        <v>139</v>
      </c>
      <c r="C10" s="1" t="s">
        <v>140</v>
      </c>
      <c r="D10" s="1" t="s">
        <v>141</v>
      </c>
      <c r="E10" s="1" t="s">
        <v>39</v>
      </c>
      <c r="F10" s="1" t="s">
        <v>139</v>
      </c>
      <c r="G10" s="1" t="s">
        <v>100</v>
      </c>
      <c r="H10" s="1" t="s">
        <v>101</v>
      </c>
      <c r="I10" s="1" t="s">
        <v>142</v>
      </c>
      <c r="J10" s="1" t="s">
        <v>103</v>
      </c>
      <c r="K10" s="1" t="s">
        <v>142</v>
      </c>
      <c r="L10" s="1" t="s">
        <v>142</v>
      </c>
      <c r="M10" s="1" t="s">
        <v>104</v>
      </c>
      <c r="N10" s="1" t="s">
        <v>104</v>
      </c>
      <c r="O10" s="1" t="s">
        <v>105</v>
      </c>
      <c r="P10" s="1" t="s">
        <v>106</v>
      </c>
      <c r="Q10" s="1" t="s">
        <v>107</v>
      </c>
      <c r="R10" s="1" t="s">
        <v>143</v>
      </c>
      <c r="S10" s="1" t="s">
        <v>109</v>
      </c>
      <c r="T10" s="1" t="s">
        <v>110</v>
      </c>
      <c r="U10" s="1" t="s">
        <v>111</v>
      </c>
    </row>
    <row r="11" s="1" customFormat="1" spans="1:21">
      <c r="A11" s="3">
        <v>18586010562</v>
      </c>
      <c r="B11" s="1" t="s">
        <v>144</v>
      </c>
      <c r="C11" s="1" t="s">
        <v>145</v>
      </c>
      <c r="D11" s="1" t="s">
        <v>146</v>
      </c>
      <c r="E11" s="1" t="s">
        <v>31</v>
      </c>
      <c r="F11" s="1" t="s">
        <v>97</v>
      </c>
      <c r="G11" s="1" t="s">
        <v>100</v>
      </c>
      <c r="H11" s="1" t="s">
        <v>101</v>
      </c>
      <c r="I11" s="1" t="s">
        <v>147</v>
      </c>
      <c r="J11" s="1" t="s">
        <v>103</v>
      </c>
      <c r="K11" s="1" t="s">
        <v>147</v>
      </c>
      <c r="L11" s="1" t="s">
        <v>147</v>
      </c>
      <c r="M11" s="1" t="s">
        <v>104</v>
      </c>
      <c r="N11" s="1" t="s">
        <v>104</v>
      </c>
      <c r="O11" s="1" t="s">
        <v>105</v>
      </c>
      <c r="P11" s="1" t="s">
        <v>106</v>
      </c>
      <c r="Q11" s="1" t="s">
        <v>107</v>
      </c>
      <c r="R11" s="1" t="s">
        <v>148</v>
      </c>
      <c r="S11" s="1" t="s">
        <v>109</v>
      </c>
      <c r="T11" s="1" t="s">
        <v>110</v>
      </c>
      <c r="U11" s="1" t="s">
        <v>111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2022-08-16T01:16:51Z</dcterms:created>
  <dcterms:modified xsi:type="dcterms:W3CDTF">2022-08-16T01:50:27Z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E2F996B33E984C12BB1B39513FC20A1A</vt:lpwstr>
  </property>
  <property fmtid="{D5CDD505-2E9C-101B-9397-08002B2CF9AE}" pid="3" name="KSOProductBuildVer">
    <vt:lpwstr>2052-11.1.0.12302</vt:lpwstr>
  </property>
</Properties>
</file>