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<sst xmlns="http://schemas.openxmlformats.org/spreadsheetml/2006/main" count="342" uniqueCount="132">
  <si>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</si>
  <si>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</si>
  <si>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</si>
  <si>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</si>
  <si>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</si>
  <si>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</si>
  <si>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</si>
  <si>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</si>
  <si>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</si>
  <si>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</si>
  <si>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</si>
  <si>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</si>
  <si>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</si>
  <si>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</si>
  <si>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</si>
  <si>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</si>
  <si>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</si>
  <si>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</si>
  <si>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</si>
  <si>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</si>
  <si>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</si>
  <si>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</si>
  <si>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</si>
  <si>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</si>
  <si>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</si>
  <si>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999218718811405	</t>
  </si>
  <si>
    <t>Ctrip</t>
  </si>
  <si>
    <t>正常</t>
  </si>
  <si>
    <t>[襄阳]城市便捷酒店(襄阳襄州站店)(77382457)</t>
  </si>
  <si>
    <t>标准大床房&lt;双人入住&gt;&lt;内宾&gt;&lt;预付&gt;&lt;无早&gt;</t>
  </si>
  <si>
    <t>CNY</t>
  </si>
  <si>
    <t>张发明</t>
  </si>
  <si>
    <t>CA11323220817CNY</t>
  </si>
  <si>
    <t>未提现</t>
  </si>
  <si>
    <t>携程开票</t>
  </si>
  <si>
    <t xml:space="preserve">2652129	</t>
  </si>
  <si>
    <t xml:space="preserve">	</t>
  </si>
  <si>
    <t xml:space="preserve">18724156741	</t>
  </si>
  <si>
    <t>[深圳]城市便捷酒店连锁(深圳南山科技园马家龙店)(71590667)</t>
  </si>
  <si>
    <t>吴伟峰</t>
  </si>
  <si>
    <t>取消</t>
  </si>
  <si>
    <t xml:space="preserve">999218736139729	</t>
  </si>
  <si>
    <t>[海口]城市便捷酒店（海口望海国际广场店）(71584096)</t>
  </si>
  <si>
    <t>标准双床房&lt;双人入住&gt;&lt;内宾&gt;&lt;预付&gt;&lt;无早&gt;</t>
  </si>
  <si>
    <t>蔡依璇,蔡心宇</t>
  </si>
  <si>
    <t xml:space="preserve">2653797	</t>
  </si>
  <si>
    <t xml:space="preserve">999218736613709	</t>
  </si>
  <si>
    <t>[武汉]城市便捷酒店(武汉汉口火车站地铁站店)(71632568)</t>
  </si>
  <si>
    <t>特惠大床房&lt;双人入住&gt;&lt;内宾&gt;&lt;预付&gt;&lt;无早&gt;</t>
  </si>
  <si>
    <t>贝锐研</t>
  </si>
  <si>
    <t xml:space="preserve">18736936105	</t>
  </si>
  <si>
    <t>[常州]精途酒店(常州火车站北广场店)(71582088)</t>
  </si>
  <si>
    <t>王齐</t>
  </si>
  <si>
    <t xml:space="preserve">18737038928	</t>
  </si>
  <si>
    <t>[清远]城市便捷酒店(清远市府順盈广场店)(71584907)</t>
  </si>
  <si>
    <t>江乐腾</t>
  </si>
  <si>
    <t xml:space="preserve">18739478142	</t>
  </si>
  <si>
    <t>[景德镇]城市便捷酒店(景德镇新厂路陶溪川店)(71586709)</t>
  </si>
  <si>
    <t>夏璐</t>
  </si>
  <si>
    <t xml:space="preserve">2654216	</t>
  </si>
  <si>
    <t xml:space="preserve">999218742407075	</t>
  </si>
  <si>
    <t>[武汉]城市便捷酒店(武汉国际博览中心永旺店)(77382426)</t>
  </si>
  <si>
    <t>李婉婷</t>
  </si>
  <si>
    <t xml:space="preserve">2654285	</t>
  </si>
  <si>
    <t>，</t>
  </si>
  <si>
    <t>999218718811405</t>
  </si>
  <si>
    <t>999218736139729</t>
  </si>
  <si>
    <t>999218736613709</t>
  </si>
  <si>
    <t>999218742407075</t>
  </si>
  <si>
    <t>A220817103725481</t>
  </si>
  <si>
    <t>CNY / HKD 当前参考汇率: 1.15296402</t>
  </si>
  <si>
    <t>总计：1194.42 CNY/
1377.12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</si>
  <si>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</si>
  <si>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</si>
  <si>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</si>
  <si>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</si>
  <si>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</si>
  <si>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</si>
  <si>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</si>
  <si>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</si>
  <si>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</si>
  <si>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</si>
  <si>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</si>
  <si>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</si>
  <si>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</si>
  <si>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</si>
  <si>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</si>
  <si>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</si>
  <si>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</si>
  <si>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</si>
  <si>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2022-08-13</t>
  </si>
  <si>
    <t>2654285</t>
  </si>
  <si>
    <t>城市便捷武汉国际博览中心永旺店</t>
  </si>
  <si>
    <t>2022-08-14</t>
  </si>
  <si>
    <t>退房日月结</t>
  </si>
  <si>
    <t>0.00</t>
  </si>
  <si>
    <t>RMB</t>
  </si>
  <si>
    <t>0</t>
  </si>
  <si>
    <t>携程汇智国内直连</t>
  </si>
  <si>
    <t>1861</t>
  </si>
  <si>
    <t>2022-08-13 21:27:43</t>
  </si>
  <si>
    <t>否</t>
  </si>
  <si>
    <t>汇智国际旅游发展有限公司</t>
  </si>
  <si>
    <t>直连</t>
  </si>
  <si>
    <t>2654216</t>
  </si>
  <si>
    <t>城市便捷酒店(景德镇新厂路陶溪川店)</t>
  </si>
  <si>
    <t>151.98</t>
  </si>
  <si>
    <t>2022-08-13 19:57:14</t>
  </si>
  <si>
    <t>2653895</t>
  </si>
  <si>
    <t>城市便捷酒店(清远市府店)</t>
  </si>
  <si>
    <t>161.16</t>
  </si>
  <si>
    <t>2022-08-13 13:43:25</t>
  </si>
  <si>
    <t>2653885</t>
  </si>
  <si>
    <t>精途酒店(常州火车站北广场店)</t>
  </si>
  <si>
    <t>125.46</t>
  </si>
  <si>
    <t>2022-08-13 13:31:08</t>
  </si>
  <si>
    <t>2653861</t>
  </si>
  <si>
    <t>城市便捷酒店(武汉汉口火车站地铁站店)</t>
  </si>
  <si>
    <t>2022-08-13 12:52:34</t>
  </si>
  <si>
    <t>2653797</t>
  </si>
  <si>
    <t>城市便捷酒店海口望海国际广场店</t>
  </si>
  <si>
    <t>375.36</t>
  </si>
  <si>
    <t>2022-08-13 11:55:08</t>
  </si>
  <si>
    <t>2022-08-12</t>
  </si>
  <si>
    <t>2652566</t>
  </si>
  <si>
    <t>城市便捷酒店连锁(深圳南山科技园马家龙店)</t>
  </si>
  <si>
    <t>228.48</t>
  </si>
  <si>
    <t>2022-08-12 10:57:28</t>
  </si>
  <si>
    <t>2022-08-11</t>
  </si>
  <si>
    <t>2652129</t>
  </si>
  <si>
    <t>城市便捷酒店(襄阳襄州站店)</t>
  </si>
  <si>
    <t>2022-08-11 22:42:31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</si>
</sst>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11</xdr:col>
      <xdr:colOff>609600</xdr:colOff>
      <xdr:row>55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885825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44786</v>
      </c>
      <c r="G2" s="6">
        <v>44787</v>
      </c>
      <c r="H2" s="4">
        <v>1</v>
      </c>
      <c r="I2" s="4">
        <v>1</v>
      </c>
      <c r="J2" s="4">
        <v>1</v>
      </c>
      <c r="K2" s="4" t="s">
        <v>30</v>
      </c>
      <c r="L2" s="4">
        <v>135.66</v>
      </c>
      <c r="M2" s="4">
        <v>135.66</v>
      </c>
      <c r="N2" s="4" t="s">
        <v>31</v>
      </c>
      <c r="O2" s="4" t="s">
        <v>32</v>
      </c>
      <c r="P2" s="4" t="s">
        <v>33</v>
      </c>
      <c r="Q2" s="4">
        <v>0</v>
      </c>
      <c r="R2" s="7">
        <v>44784</v>
      </c>
      <c r="S2" s="6">
        <v>44790</v>
      </c>
      <c r="T2" s="4" t="s">
        <v>34</v>
      </c>
      <c r="U2" s="4">
        <v>135.66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44786</v>
      </c>
      <c r="G3" s="6">
        <v>44787</v>
      </c>
      <c r="H3" s="4">
        <v>1</v>
      </c>
      <c r="I3" s="4">
        <v>1</v>
      </c>
      <c r="J3" s="4">
        <v>1</v>
      </c>
      <c r="K3" s="4" t="s">
        <v>30</v>
      </c>
      <c r="L3" s="4">
        <v>228.48</v>
      </c>
      <c r="M3" s="4">
        <v>228.48</v>
      </c>
      <c r="N3" s="4" t="s">
        <v>39</v>
      </c>
      <c r="O3" s="4" t="s">
        <v>32</v>
      </c>
      <c r="P3" s="4" t="s">
        <v>33</v>
      </c>
      <c r="Q3" s="4">
        <v>0</v>
      </c>
      <c r="R3" s="7">
        <v>44785</v>
      </c>
      <c r="S3" s="6">
        <v>44790</v>
      </c>
      <c r="T3" s="4" t="s">
        <v>34</v>
      </c>
      <c r="U3" s="4">
        <v>228.48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44786</v>
      </c>
      <c r="G4" s="6">
        <v>44787</v>
      </c>
      <c r="H4" s="4">
        <v>1</v>
      </c>
      <c r="I4" s="4">
        <v>1</v>
      </c>
      <c r="J4" s="4">
        <v>1</v>
      </c>
      <c r="K4" s="4" t="s">
        <v>30</v>
      </c>
      <c r="L4" s="4">
        <v>-135.66</v>
      </c>
      <c r="M4" s="4">
        <v>-135.66</v>
      </c>
      <c r="N4" s="4" t="s">
        <v>31</v>
      </c>
      <c r="O4" s="4" t="s">
        <v>32</v>
      </c>
      <c r="P4" s="4" t="s">
        <v>33</v>
      </c>
      <c r="Q4" s="4">
        <v>0</v>
      </c>
      <c r="R4" s="7">
        <v>44784</v>
      </c>
      <c r="S4" s="6">
        <v>44790</v>
      </c>
      <c r="T4" s="4" t="s">
        <v>34</v>
      </c>
      <c r="U4" s="4">
        <v>-135.66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44786</v>
      </c>
      <c r="G5" s="6">
        <v>44787</v>
      </c>
      <c r="H5" s="4">
        <v>2</v>
      </c>
      <c r="I5" s="4">
        <v>1</v>
      </c>
      <c r="J5" s="4">
        <v>2</v>
      </c>
      <c r="K5" s="4" t="s">
        <v>30</v>
      </c>
      <c r="L5" s="4">
        <v>375.36</v>
      </c>
      <c r="M5" s="4">
        <v>375.36</v>
      </c>
      <c r="N5" s="4" t="s">
        <v>44</v>
      </c>
      <c r="O5" s="4" t="s">
        <v>32</v>
      </c>
      <c r="P5" s="4" t="s">
        <v>33</v>
      </c>
      <c r="Q5" s="4">
        <v>0</v>
      </c>
      <c r="R5" s="7">
        <v>44786</v>
      </c>
      <c r="S5" s="6">
        <v>44790</v>
      </c>
      <c r="T5" s="4" t="s">
        <v>34</v>
      </c>
      <c r="U5" s="4">
        <v>375.36</v>
      </c>
      <c r="V5" s="4">
        <v>0</v>
      </c>
      <c r="W5" s="4">
        <v>0</v>
      </c>
      <c r="X5" s="4" t="s">
        <v>45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44786</v>
      </c>
      <c r="G6" s="6">
        <v>44787</v>
      </c>
      <c r="H6" s="4">
        <v>1</v>
      </c>
      <c r="I6" s="4">
        <v>1</v>
      </c>
      <c r="J6" s="4">
        <v>1</v>
      </c>
      <c r="K6" s="4" t="s">
        <v>30</v>
      </c>
      <c r="L6" s="4">
        <v>151.98</v>
      </c>
      <c r="M6" s="4">
        <v>151.98</v>
      </c>
      <c r="N6" s="4" t="s">
        <v>49</v>
      </c>
      <c r="O6" s="4" t="s">
        <v>32</v>
      </c>
      <c r="P6" s="4" t="s">
        <v>33</v>
      </c>
      <c r="Q6" s="4">
        <v>0</v>
      </c>
      <c r="R6" s="7">
        <v>44786</v>
      </c>
      <c r="S6" s="6">
        <v>44790</v>
      </c>
      <c r="T6" s="4" t="s">
        <v>34</v>
      </c>
      <c r="U6" s="4">
        <v>151.98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29</v>
      </c>
      <c r="F7" s="6">
        <v>44786</v>
      </c>
      <c r="G7" s="6">
        <v>44787</v>
      </c>
      <c r="H7" s="4">
        <v>1</v>
      </c>
      <c r="I7" s="4">
        <v>1</v>
      </c>
      <c r="J7" s="4">
        <v>1</v>
      </c>
      <c r="K7" s="4" t="s">
        <v>30</v>
      </c>
      <c r="L7" s="4">
        <v>125.46</v>
      </c>
      <c r="M7" s="4">
        <v>125.46</v>
      </c>
      <c r="N7" s="4" t="s">
        <v>52</v>
      </c>
      <c r="O7" s="4" t="s">
        <v>32</v>
      </c>
      <c r="P7" s="4" t="s">
        <v>33</v>
      </c>
      <c r="Q7" s="4">
        <v>0</v>
      </c>
      <c r="R7" s="7">
        <v>44786</v>
      </c>
      <c r="S7" s="6">
        <v>44790</v>
      </c>
      <c r="T7" s="4" t="s">
        <v>34</v>
      </c>
      <c r="U7" s="4">
        <v>125.46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29</v>
      </c>
      <c r="F8" s="6">
        <v>44786</v>
      </c>
      <c r="G8" s="6">
        <v>44787</v>
      </c>
      <c r="H8" s="4">
        <v>1</v>
      </c>
      <c r="I8" s="4">
        <v>1</v>
      </c>
      <c r="J8" s="4">
        <v>1</v>
      </c>
      <c r="K8" s="4" t="s">
        <v>30</v>
      </c>
      <c r="L8" s="4">
        <v>161.16</v>
      </c>
      <c r="M8" s="4">
        <v>161.16</v>
      </c>
      <c r="N8" s="4" t="s">
        <v>55</v>
      </c>
      <c r="O8" s="4" t="s">
        <v>32</v>
      </c>
      <c r="P8" s="4" t="s">
        <v>33</v>
      </c>
      <c r="Q8" s="4">
        <v>0</v>
      </c>
      <c r="R8" s="7">
        <v>44786</v>
      </c>
      <c r="S8" s="6">
        <v>44790</v>
      </c>
      <c r="T8" s="4" t="s">
        <v>34</v>
      </c>
      <c r="U8" s="4">
        <v>161.16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29</v>
      </c>
      <c r="F9" s="6">
        <v>44786</v>
      </c>
      <c r="G9" s="6">
        <v>44787</v>
      </c>
      <c r="H9" s="4">
        <v>1</v>
      </c>
      <c r="I9" s="4">
        <v>1</v>
      </c>
      <c r="J9" s="4">
        <v>1</v>
      </c>
      <c r="K9" s="4" t="s">
        <v>30</v>
      </c>
      <c r="L9" s="4">
        <v>151.98</v>
      </c>
      <c r="M9" s="4">
        <v>151.98</v>
      </c>
      <c r="N9" s="4" t="s">
        <v>58</v>
      </c>
      <c r="O9" s="4" t="s">
        <v>32</v>
      </c>
      <c r="P9" s="4" t="s">
        <v>33</v>
      </c>
      <c r="Q9" s="4">
        <v>0</v>
      </c>
      <c r="R9" s="7">
        <v>44786</v>
      </c>
      <c r="S9" s="6">
        <v>44790</v>
      </c>
      <c r="T9" s="4" t="s">
        <v>34</v>
      </c>
      <c r="U9" s="4">
        <v>151.98</v>
      </c>
      <c r="V9" s="4">
        <v>0</v>
      </c>
      <c r="W9" s="4">
        <v>0</v>
      </c>
      <c r="X9" s="4" t="s">
        <v>59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48</v>
      </c>
      <c r="F10" s="6">
        <v>44786</v>
      </c>
      <c r="G10" s="6">
        <v>44787</v>
      </c>
      <c r="H10" s="4">
        <v>1</v>
      </c>
      <c r="I10" s="4">
        <v>1</v>
      </c>
      <c r="J10" s="4">
        <v>1</v>
      </c>
      <c r="K10" s="4" t="s">
        <v>30</v>
      </c>
      <c r="L10" s="4">
        <v>176.46</v>
      </c>
      <c r="M10" s="4">
        <v>176.46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44786</v>
      </c>
      <c r="S10" s="6">
        <v>44790</v>
      </c>
      <c r="T10" s="4" t="s">
        <v>34</v>
      </c>
      <c r="U10" s="4">
        <v>176.46</v>
      </c>
      <c r="V10" s="4">
        <v>0</v>
      </c>
      <c r="W10" s="4">
        <v>0</v>
      </c>
      <c r="X10" s="4" t="s">
        <v>63</v>
      </c>
      <c r="Y10" s="4" t="s">
        <v>36</v>
      </c>
    </row>
    <row r="11" s="4" customFormat="1" spans="1:25">
      <c r="A11" s="4" t="s">
        <v>60</v>
      </c>
      <c r="B11" s="4" t="s">
        <v>26</v>
      </c>
      <c r="C11" s="4" t="s">
        <v>40</v>
      </c>
      <c r="D11" s="4" t="s">
        <v>61</v>
      </c>
      <c r="E11" s="4" t="s">
        <v>48</v>
      </c>
      <c r="F11" s="6">
        <v>44786</v>
      </c>
      <c r="G11" s="6">
        <v>44787</v>
      </c>
      <c r="H11" s="4">
        <v>1</v>
      </c>
      <c r="I11" s="4">
        <v>1</v>
      </c>
      <c r="J11" s="4">
        <v>1</v>
      </c>
      <c r="K11" s="4" t="s">
        <v>30</v>
      </c>
      <c r="L11" s="4">
        <v>-176.46</v>
      </c>
      <c r="M11" s="4">
        <v>-176.46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44786</v>
      </c>
      <c r="S11" s="6">
        <v>44790</v>
      </c>
      <c r="T11" s="4" t="s">
        <v>34</v>
      </c>
      <c r="U11" s="4">
        <v>-176.46</v>
      </c>
      <c r="V11" s="4">
        <v>0</v>
      </c>
      <c r="W11" s="4">
        <v>0</v>
      </c>
      <c r="X11" s="4" t="s">
        <v>63</v>
      </c>
      <c r="Y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5.5" style="4" customWidth="1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8" t="s">
        <v>65</v>
      </c>
      <c r="B2" s="6">
        <v>44786</v>
      </c>
      <c r="C2" s="6">
        <v>44787</v>
      </c>
      <c r="D2" s="4">
        <v>0</v>
      </c>
      <c r="E2" s="4" t="str">
        <f>VLOOKUP(A2,HOP!A:L,12,0)</f>
        <v>0.00</v>
      </c>
      <c r="F2" s="4" t="str">
        <f>VLOOKUP(A2,HOP!A:C,3,0)</f>
        <v>2652129</v>
      </c>
      <c r="G2" s="4">
        <f>D2-E2</f>
        <v>0</v>
      </c>
      <c r="H2" s="4" t="str">
        <f>$H$1&amp;F2</f>
        <v>，2652129</v>
      </c>
      <c r="I2" s="4" t="str">
        <f>VLOOKUP(A2,HOP!A:U,21,0)</f>
        <v>直连</v>
      </c>
    </row>
    <row r="3" s="4" customFormat="1" spans="1:9">
      <c r="A3" s="5">
        <v>18724156741</v>
      </c>
      <c r="B3" s="6">
        <v>44786</v>
      </c>
      <c r="C3" s="6">
        <v>44787</v>
      </c>
      <c r="D3" s="4">
        <v>228.48</v>
      </c>
      <c r="E3" s="4" t="str">
        <f>VLOOKUP(A3,HOP!A:L,12,0)</f>
        <v>228.48</v>
      </c>
      <c r="F3" s="4" t="str">
        <f>VLOOKUP(A3,HOP!A:C,3,0)</f>
        <v>2652566</v>
      </c>
      <c r="G3" s="4">
        <f t="shared" ref="G3:G9" si="0">D3-E3</f>
        <v>0</v>
      </c>
      <c r="H3" s="4" t="str">
        <f t="shared" ref="H3:H9" si="1">$H$1&amp;F3</f>
        <v>，2652566</v>
      </c>
      <c r="I3" s="4" t="str">
        <f>VLOOKUP(A3,HOP!A:U,21,0)</f>
        <v>直连</v>
      </c>
    </row>
    <row r="4" s="4" customFormat="1" spans="1:9">
      <c r="A4" s="8" t="s">
        <v>66</v>
      </c>
      <c r="B4" s="6">
        <v>44786</v>
      </c>
      <c r="C4" s="6">
        <v>44787</v>
      </c>
      <c r="D4" s="4">
        <v>375.36</v>
      </c>
      <c r="E4" s="4" t="str">
        <f>VLOOKUP(A4,HOP!A:L,12,0)</f>
        <v>375.36</v>
      </c>
      <c r="F4" s="4" t="str">
        <f>VLOOKUP(A4,HOP!A:C,3,0)</f>
        <v>2653797</v>
      </c>
      <c r="G4" s="4">
        <f t="shared" si="0"/>
        <v>0</v>
      </c>
      <c r="H4" s="4" t="str">
        <f t="shared" si="1"/>
        <v>，2653797</v>
      </c>
      <c r="I4" s="4" t="str">
        <f>VLOOKUP(A4,HOP!A:U,21,0)</f>
        <v>直连</v>
      </c>
    </row>
    <row r="5" s="4" customFormat="1" spans="1:9">
      <c r="A5" s="8" t="s">
        <v>67</v>
      </c>
      <c r="B5" s="6">
        <v>44786</v>
      </c>
      <c r="C5" s="6">
        <v>44787</v>
      </c>
      <c r="D5" s="4">
        <v>151.98</v>
      </c>
      <c r="E5" s="4" t="str">
        <f>VLOOKUP(A5,HOP!A:L,12,0)</f>
        <v>151.98</v>
      </c>
      <c r="F5" s="4" t="str">
        <f>VLOOKUP(A5,HOP!A:C,3,0)</f>
        <v>2653861</v>
      </c>
      <c r="G5" s="4">
        <f t="shared" si="0"/>
        <v>0</v>
      </c>
      <c r="H5" s="4" t="str">
        <f t="shared" si="1"/>
        <v>，2653861</v>
      </c>
      <c r="I5" s="4" t="str">
        <f>VLOOKUP(A5,HOP!A:U,21,0)</f>
        <v>直连</v>
      </c>
    </row>
    <row r="6" s="4" customFormat="1" spans="1:9">
      <c r="A6" s="5">
        <v>18736936105</v>
      </c>
      <c r="B6" s="6">
        <v>44786</v>
      </c>
      <c r="C6" s="6">
        <v>44787</v>
      </c>
      <c r="D6" s="4">
        <v>125.46</v>
      </c>
      <c r="E6" s="4" t="str">
        <f>VLOOKUP(A6,HOP!A:L,12,0)</f>
        <v>125.46</v>
      </c>
      <c r="F6" s="4" t="str">
        <f>VLOOKUP(A6,HOP!A:C,3,0)</f>
        <v>2653885</v>
      </c>
      <c r="G6" s="4">
        <f t="shared" si="0"/>
        <v>0</v>
      </c>
      <c r="H6" s="4" t="str">
        <f t="shared" si="1"/>
        <v>，2653885</v>
      </c>
      <c r="I6" s="4" t="str">
        <f>VLOOKUP(A6,HOP!A:U,21,0)</f>
        <v>直连</v>
      </c>
    </row>
    <row r="7" s="4" customFormat="1" spans="1:9">
      <c r="A7" s="5">
        <v>18737038928</v>
      </c>
      <c r="B7" s="6">
        <v>44786</v>
      </c>
      <c r="C7" s="6">
        <v>44787</v>
      </c>
      <c r="D7" s="4">
        <v>161.16</v>
      </c>
      <c r="E7" s="4" t="str">
        <f>VLOOKUP(A7,HOP!A:L,12,0)</f>
        <v>161.16</v>
      </c>
      <c r="F7" s="4" t="str">
        <f>VLOOKUP(A7,HOP!A:C,3,0)</f>
        <v>2653895</v>
      </c>
      <c r="G7" s="4">
        <f t="shared" si="0"/>
        <v>0</v>
      </c>
      <c r="H7" s="4" t="str">
        <f t="shared" si="1"/>
        <v>，2653895</v>
      </c>
      <c r="I7" s="4" t="str">
        <f>VLOOKUP(A7,HOP!A:U,21,0)</f>
        <v>直连</v>
      </c>
    </row>
    <row r="8" s="4" customFormat="1" spans="1:9">
      <c r="A8" s="5">
        <v>18739478142</v>
      </c>
      <c r="B8" s="6">
        <v>44786</v>
      </c>
      <c r="C8" s="6">
        <v>44787</v>
      </c>
      <c r="D8" s="4">
        <v>151.98</v>
      </c>
      <c r="E8" s="4" t="str">
        <f>VLOOKUP(A8,HOP!A:L,12,0)</f>
        <v>151.98</v>
      </c>
      <c r="F8" s="4" t="str">
        <f>VLOOKUP(A8,HOP!A:C,3,0)</f>
        <v>2654216</v>
      </c>
      <c r="G8" s="4">
        <f t="shared" si="0"/>
        <v>0</v>
      </c>
      <c r="H8" s="4" t="str">
        <f t="shared" si="1"/>
        <v>，2654216</v>
      </c>
      <c r="I8" s="4" t="str">
        <f>VLOOKUP(A8,HOP!A:U,21,0)</f>
        <v>直连</v>
      </c>
    </row>
    <row r="9" s="4" customFormat="1" spans="1:9">
      <c r="A9" s="8" t="s">
        <v>68</v>
      </c>
      <c r="B9" s="6">
        <v>44786</v>
      </c>
      <c r="C9" s="6">
        <v>44787</v>
      </c>
      <c r="D9" s="4">
        <v>0</v>
      </c>
      <c r="E9" s="4" t="str">
        <f>VLOOKUP(A9,HOP!A:L,12,0)</f>
        <v>0.00</v>
      </c>
      <c r="F9" s="4" t="str">
        <f>VLOOKUP(A9,HOP!A:C,3,0)</f>
        <v>2654285</v>
      </c>
      <c r="G9" s="4">
        <f t="shared" si="0"/>
        <v>0</v>
      </c>
      <c r="H9" s="4" t="str">
        <f t="shared" si="1"/>
        <v>，2654285</v>
      </c>
      <c r="I9" s="4" t="str">
        <f>VLOOKUP(A9,HOP!A:U,21,0)</f>
        <v>直连</v>
      </c>
    </row>
    <row r="11" spans="4:4">
      <c r="D11" s="4">
        <f>SUM(D2:D10)</f>
        <v>1194.42</v>
      </c>
    </row>
    <row r="19" spans="1:1">
      <c r="A19" s="4" t="s">
        <v>69</v>
      </c>
    </row>
    <row r="20" spans="1:1">
      <c r="A20" s="4" t="s">
        <v>70</v>
      </c>
    </row>
    <row r="21" spans="1:1">
      <c r="A21" s="4" t="s">
        <v>71</v>
      </c>
    </row>
  </sheetData>
  <autoFilter ref="A1:XFD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B25" sqref="B25"/>
    </sheetView>
  </sheetViews>
  <sheetFormatPr defaultColWidth="8" defaultRowHeight="12.75"/>
  <cols>
    <col min="1" max="1" width="14" style="1" customWidth="1"/>
    <col min="2" max="16383" width="8" style="1"/>
  </cols>
  <sheetData>
    <row r="1" s="1" customFormat="1" spans="1:21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</row>
    <row r="2" s="1" customFormat="1" spans="1:21">
      <c r="A2" s="9" t="s">
        <v>68</v>
      </c>
      <c r="B2" s="1" t="s">
        <v>90</v>
      </c>
      <c r="C2" s="1" t="s">
        <v>91</v>
      </c>
      <c r="D2" s="1" t="s">
        <v>92</v>
      </c>
      <c r="E2" s="1" t="s">
        <v>62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95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</row>
    <row r="3" s="1" customFormat="1" spans="1:21">
      <c r="A3" s="3">
        <v>18739478142</v>
      </c>
      <c r="B3" s="1" t="s">
        <v>90</v>
      </c>
      <c r="C3" s="1" t="s">
        <v>104</v>
      </c>
      <c r="D3" s="1" t="s">
        <v>105</v>
      </c>
      <c r="E3" s="1" t="s">
        <v>58</v>
      </c>
      <c r="F3" s="1" t="s">
        <v>90</v>
      </c>
      <c r="G3" s="1" t="s">
        <v>93</v>
      </c>
      <c r="H3" s="1" t="s">
        <v>94</v>
      </c>
      <c r="I3" s="1" t="s">
        <v>106</v>
      </c>
      <c r="J3" s="1" t="s">
        <v>96</v>
      </c>
      <c r="K3" s="1" t="s">
        <v>106</v>
      </c>
      <c r="L3" s="1" t="s">
        <v>106</v>
      </c>
      <c r="M3" s="1" t="s">
        <v>97</v>
      </c>
      <c r="N3" s="1" t="s">
        <v>97</v>
      </c>
      <c r="O3" s="1" t="s">
        <v>95</v>
      </c>
      <c r="P3" s="1" t="s">
        <v>98</v>
      </c>
      <c r="Q3" s="1" t="s">
        <v>99</v>
      </c>
      <c r="R3" s="1" t="s">
        <v>107</v>
      </c>
      <c r="S3" s="1" t="s">
        <v>101</v>
      </c>
      <c r="T3" s="1" t="s">
        <v>102</v>
      </c>
      <c r="U3" s="1" t="s">
        <v>103</v>
      </c>
    </row>
    <row r="4" s="1" customFormat="1" spans="1:21">
      <c r="A4" s="3">
        <v>18737038928</v>
      </c>
      <c r="B4" s="1" t="s">
        <v>90</v>
      </c>
      <c r="C4" s="1" t="s">
        <v>108</v>
      </c>
      <c r="D4" s="1" t="s">
        <v>109</v>
      </c>
      <c r="E4" s="1" t="s">
        <v>55</v>
      </c>
      <c r="F4" s="1" t="s">
        <v>90</v>
      </c>
      <c r="G4" s="1" t="s">
        <v>93</v>
      </c>
      <c r="H4" s="1" t="s">
        <v>94</v>
      </c>
      <c r="I4" s="1" t="s">
        <v>110</v>
      </c>
      <c r="J4" s="1" t="s">
        <v>96</v>
      </c>
      <c r="K4" s="1" t="s">
        <v>110</v>
      </c>
      <c r="L4" s="1" t="s">
        <v>110</v>
      </c>
      <c r="M4" s="1" t="s">
        <v>97</v>
      </c>
      <c r="N4" s="1" t="s">
        <v>97</v>
      </c>
      <c r="O4" s="1" t="s">
        <v>95</v>
      </c>
      <c r="P4" s="1" t="s">
        <v>98</v>
      </c>
      <c r="Q4" s="1" t="s">
        <v>99</v>
      </c>
      <c r="R4" s="1" t="s">
        <v>111</v>
      </c>
      <c r="S4" s="1" t="s">
        <v>101</v>
      </c>
      <c r="T4" s="1" t="s">
        <v>102</v>
      </c>
      <c r="U4" s="1" t="s">
        <v>103</v>
      </c>
    </row>
    <row r="5" s="1" customFormat="1" spans="1:21">
      <c r="A5" s="3">
        <v>18736936105</v>
      </c>
      <c r="B5" s="1" t="s">
        <v>90</v>
      </c>
      <c r="C5" s="1" t="s">
        <v>112</v>
      </c>
      <c r="D5" s="1" t="s">
        <v>113</v>
      </c>
      <c r="E5" s="1" t="s">
        <v>52</v>
      </c>
      <c r="F5" s="1" t="s">
        <v>90</v>
      </c>
      <c r="G5" s="1" t="s">
        <v>93</v>
      </c>
      <c r="H5" s="1" t="s">
        <v>94</v>
      </c>
      <c r="I5" s="1" t="s">
        <v>114</v>
      </c>
      <c r="J5" s="1" t="s">
        <v>96</v>
      </c>
      <c r="K5" s="1" t="s">
        <v>114</v>
      </c>
      <c r="L5" s="1" t="s">
        <v>114</v>
      </c>
      <c r="M5" s="1" t="s">
        <v>97</v>
      </c>
      <c r="N5" s="1" t="s">
        <v>97</v>
      </c>
      <c r="O5" s="1" t="s">
        <v>95</v>
      </c>
      <c r="P5" s="1" t="s">
        <v>98</v>
      </c>
      <c r="Q5" s="1" t="s">
        <v>99</v>
      </c>
      <c r="R5" s="1" t="s">
        <v>115</v>
      </c>
      <c r="S5" s="1" t="s">
        <v>101</v>
      </c>
      <c r="T5" s="1" t="s">
        <v>102</v>
      </c>
      <c r="U5" s="1" t="s">
        <v>103</v>
      </c>
    </row>
    <row r="6" s="1" customFormat="1" spans="1:21">
      <c r="A6" s="9" t="s">
        <v>67</v>
      </c>
      <c r="B6" s="1" t="s">
        <v>90</v>
      </c>
      <c r="C6" s="1" t="s">
        <v>116</v>
      </c>
      <c r="D6" s="1" t="s">
        <v>117</v>
      </c>
      <c r="E6" s="1" t="s">
        <v>49</v>
      </c>
      <c r="F6" s="1" t="s">
        <v>90</v>
      </c>
      <c r="G6" s="1" t="s">
        <v>93</v>
      </c>
      <c r="H6" s="1" t="s">
        <v>94</v>
      </c>
      <c r="I6" s="1" t="s">
        <v>106</v>
      </c>
      <c r="J6" s="1" t="s">
        <v>96</v>
      </c>
      <c r="K6" s="1" t="s">
        <v>106</v>
      </c>
      <c r="L6" s="1" t="s">
        <v>106</v>
      </c>
      <c r="M6" s="1" t="s">
        <v>97</v>
      </c>
      <c r="N6" s="1" t="s">
        <v>97</v>
      </c>
      <c r="O6" s="1" t="s">
        <v>95</v>
      </c>
      <c r="P6" s="1" t="s">
        <v>98</v>
      </c>
      <c r="Q6" s="1" t="s">
        <v>99</v>
      </c>
      <c r="R6" s="1" t="s">
        <v>118</v>
      </c>
      <c r="S6" s="1" t="s">
        <v>101</v>
      </c>
      <c r="T6" s="1" t="s">
        <v>102</v>
      </c>
      <c r="U6" s="1" t="s">
        <v>103</v>
      </c>
    </row>
    <row r="7" s="1" customFormat="1" spans="1:21">
      <c r="A7" s="9" t="s">
        <v>66</v>
      </c>
      <c r="B7" s="1" t="s">
        <v>90</v>
      </c>
      <c r="C7" s="1" t="s">
        <v>119</v>
      </c>
      <c r="D7" s="1" t="s">
        <v>120</v>
      </c>
      <c r="E7" s="1" t="s">
        <v>44</v>
      </c>
      <c r="F7" s="1" t="s">
        <v>90</v>
      </c>
      <c r="G7" s="1" t="s">
        <v>93</v>
      </c>
      <c r="H7" s="1" t="s">
        <v>94</v>
      </c>
      <c r="I7" s="1" t="s">
        <v>121</v>
      </c>
      <c r="J7" s="1" t="s">
        <v>96</v>
      </c>
      <c r="K7" s="1" t="s">
        <v>121</v>
      </c>
      <c r="L7" s="1" t="s">
        <v>121</v>
      </c>
      <c r="M7" s="1" t="s">
        <v>97</v>
      </c>
      <c r="N7" s="1" t="s">
        <v>97</v>
      </c>
      <c r="O7" s="1" t="s">
        <v>95</v>
      </c>
      <c r="P7" s="1" t="s">
        <v>98</v>
      </c>
      <c r="Q7" s="1" t="s">
        <v>99</v>
      </c>
      <c r="R7" s="1" t="s">
        <v>122</v>
      </c>
      <c r="S7" s="1" t="s">
        <v>101</v>
      </c>
      <c r="T7" s="1" t="s">
        <v>102</v>
      </c>
      <c r="U7" s="1" t="s">
        <v>103</v>
      </c>
    </row>
    <row r="8" s="1" customFormat="1" spans="1:21">
      <c r="A8" s="3">
        <v>18724156741</v>
      </c>
      <c r="B8" s="1" t="s">
        <v>123</v>
      </c>
      <c r="C8" s="1" t="s">
        <v>124</v>
      </c>
      <c r="D8" s="1" t="s">
        <v>125</v>
      </c>
      <c r="E8" s="1" t="s">
        <v>39</v>
      </c>
      <c r="F8" s="1" t="s">
        <v>90</v>
      </c>
      <c r="G8" s="1" t="s">
        <v>93</v>
      </c>
      <c r="H8" s="1" t="s">
        <v>94</v>
      </c>
      <c r="I8" s="1" t="s">
        <v>126</v>
      </c>
      <c r="J8" s="1" t="s">
        <v>96</v>
      </c>
      <c r="K8" s="1" t="s">
        <v>126</v>
      </c>
      <c r="L8" s="1" t="s">
        <v>126</v>
      </c>
      <c r="M8" s="1" t="s">
        <v>97</v>
      </c>
      <c r="N8" s="1" t="s">
        <v>97</v>
      </c>
      <c r="O8" s="1" t="s">
        <v>95</v>
      </c>
      <c r="P8" s="1" t="s">
        <v>98</v>
      </c>
      <c r="Q8" s="1" t="s">
        <v>99</v>
      </c>
      <c r="R8" s="1" t="s">
        <v>127</v>
      </c>
      <c r="S8" s="1" t="s">
        <v>101</v>
      </c>
      <c r="T8" s="1" t="s">
        <v>102</v>
      </c>
      <c r="U8" s="1" t="s">
        <v>103</v>
      </c>
    </row>
    <row r="9" s="1" customFormat="1" spans="1:21">
      <c r="A9" s="9" t="s">
        <v>65</v>
      </c>
      <c r="B9" s="1" t="s">
        <v>128</v>
      </c>
      <c r="C9" s="1" t="s">
        <v>129</v>
      </c>
      <c r="D9" s="1" t="s">
        <v>130</v>
      </c>
      <c r="E9" s="1" t="s">
        <v>31</v>
      </c>
      <c r="F9" s="1" t="s">
        <v>90</v>
      </c>
      <c r="G9" s="1" t="s">
        <v>93</v>
      </c>
      <c r="H9" s="1" t="s">
        <v>94</v>
      </c>
      <c r="I9" s="1" t="s">
        <v>95</v>
      </c>
      <c r="J9" s="1" t="s">
        <v>96</v>
      </c>
      <c r="K9" s="1" t="s">
        <v>95</v>
      </c>
      <c r="L9" s="1" t="s">
        <v>95</v>
      </c>
      <c r="M9" s="1" t="s">
        <v>97</v>
      </c>
      <c r="N9" s="1" t="s">
        <v>97</v>
      </c>
      <c r="O9" s="1" t="s">
        <v>95</v>
      </c>
      <c r="P9" s="1" t="s">
        <v>98</v>
      </c>
      <c r="Q9" s="1" t="s">
        <v>99</v>
      </c>
      <c r="R9" s="1" t="s">
        <v>131</v>
      </c>
      <c r="S9" s="1" t="s">
        <v>101</v>
      </c>
      <c r="T9" s="1" t="s">
        <v>102</v>
      </c>
      <c r="U9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2022-08-17T02:23:56Z</dcterms:created>
  <dcterms:modified xsi:type="dcterms:W3CDTF">2022-08-17T02:37:48Z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8595F0DAF1ED44BA9AFBD2BFA407EA90</vt:lpwstr>
  </property>
  <property fmtid="{D5CDD505-2E9C-101B-9397-08002B2CF9AE}" pid="3" name="KSOProductBuildVer">
    <vt:lpwstr>2052-11.1.0.12302</vt:lpwstr>
  </property>
</Properties>
</file>