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<sst xmlns="http://schemas.openxmlformats.org/spreadsheetml/2006/main" count="934" uniqueCount="370">
  <si>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</si>
  <si>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</si>
  <si>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</si>
  <si>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</si>
  <si>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</si>
  <si>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</si>
  <si>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</si>
  <si>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</si>
  <si>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</si>
  <si>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</si>
  <si>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</si>
  <si>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</si>
  <si>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</si>
  <si>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</si>
  <si>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</si>
  <si>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</si>
  <si>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</si>
  <si>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</si>
  <si>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</si>
  <si>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</si>
  <si>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</si>
  <si>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</si>
  <si>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</si>
  <si>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</si>
  <si>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</si>
  <si>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17281605134	</t>
  </si>
  <si>
    <t>Ctrip</t>
  </si>
  <si>
    <t>正常</t>
  </si>
  <si>
    <t>[曼谷]曼谷财富酒店 (SHA Plus+)(Grand Fortune Hotel Bangkok (SHA Plus+))(37222979)</t>
  </si>
  <si>
    <t>豪华双床房&lt;不退款&gt;&lt;2人入住&gt;</t>
  </si>
  <si>
    <t>USD</t>
  </si>
  <si>
    <t>FAN/WEI</t>
  </si>
  <si>
    <t>CA5326220817USD</t>
  </si>
  <si>
    <t>未提现</t>
  </si>
  <si>
    <t>携程开票</t>
  </si>
  <si>
    <t xml:space="preserve">2412965	</t>
  </si>
  <si>
    <t xml:space="preserve">	</t>
  </si>
  <si>
    <t>取消</t>
  </si>
  <si>
    <t xml:space="preserve">17814055984	</t>
  </si>
  <si>
    <t>[霍利奥克]D.套房及Spa酒店(D. Hotel Suites &amp; Spa)(40106533)</t>
  </si>
  <si>
    <t>标准间1特大床&lt;不退款&gt;&lt;2人入住&gt;</t>
  </si>
  <si>
    <t>Rockmuller/Clifford</t>
  </si>
  <si>
    <t xml:space="preserve">107995775	</t>
  </si>
  <si>
    <t xml:space="preserve">17843399420	</t>
  </si>
  <si>
    <t>[新加坡]新加坡一度十五滨海俱乐部 (Staycation Approved)(ONE°15 Marina Sentosa Cove Singapore (Staycation Approved))(37212301)</t>
  </si>
  <si>
    <t>滨海景房&lt;2人入住&gt;&lt;不退款&gt;</t>
  </si>
  <si>
    <t>Lim/Nur Saarah,Lim/Nur Saarah</t>
  </si>
  <si>
    <t xml:space="preserve">EXP-1930834251	</t>
  </si>
  <si>
    <t xml:space="preserve">18119433218	</t>
  </si>
  <si>
    <t>[长滩岛]长滩岛摄政沙滩水疗度假村(Henann Regency Resort &amp; Spa)(40721623)</t>
  </si>
  <si>
    <t>豪华房&lt;不退款&gt;&lt;2人入住&gt;</t>
  </si>
  <si>
    <t>Ahn/Dongchan,Kim/Daewoong</t>
  </si>
  <si>
    <t xml:space="preserve">2590468	</t>
  </si>
  <si>
    <t xml:space="preserve">39621026	</t>
  </si>
  <si>
    <t xml:space="preserve">18247513790	</t>
  </si>
  <si>
    <t>[卡姆登]伦敦圣吉尔斯酒店(St Giles London – A St Giles Hotel)(37257430)</t>
  </si>
  <si>
    <t>经典客房&lt;不退款&gt;&lt;2人入住&gt;</t>
  </si>
  <si>
    <t>Foulder/Tracy</t>
  </si>
  <si>
    <t xml:space="preserve">791176	</t>
  </si>
  <si>
    <t xml:space="preserve">18453286392	</t>
  </si>
  <si>
    <t>[柏林]雷迪森柏林亚历山大广场酒店(Park Inn by Radisson Berlin Alexanderplatz)(37205401)</t>
  </si>
  <si>
    <t>标准双人床房&lt;不退款&gt;&lt;2人入住&gt;</t>
  </si>
  <si>
    <t>Gohil/Keval Rajendra,Rathod/Sneha</t>
  </si>
  <si>
    <t xml:space="preserve">2626962	</t>
  </si>
  <si>
    <t xml:space="preserve">18513694560	</t>
  </si>
  <si>
    <t>[蒙特卡洛]摩纳哥大使(Ambassador-Monaco)(39036410)</t>
  </si>
  <si>
    <t>双人间&lt;2人入住&gt;&lt;不退款&gt;&lt;早餐&gt;</t>
  </si>
  <si>
    <t>Shah/Atit</t>
  </si>
  <si>
    <t xml:space="preserve">2632893	</t>
  </si>
  <si>
    <t xml:space="preserve">220703692	</t>
  </si>
  <si>
    <t xml:space="preserve">18562314266	</t>
  </si>
  <si>
    <t>[阿纳海姆]阿纳海姆酒店波托菲诺套房酒店(Portofino Inn and Suites Anaheim Hotel)(46883044)</t>
  </si>
  <si>
    <t>豪华客房, 2 张大床&lt;不退款&gt;&lt;2人入住&gt;</t>
  </si>
  <si>
    <t>Santana/Stephanie</t>
  </si>
  <si>
    <t xml:space="preserve">1480543	</t>
  </si>
  <si>
    <t xml:space="preserve">18595714245	</t>
  </si>
  <si>
    <t>[布里斯托尔]布里斯托尔港温泉酒店(Bristol Harbour Hotel &amp; Spa)(39683882)</t>
  </si>
  <si>
    <t>豪华双人间&lt;不退款&gt;&lt;2人入住&gt;</t>
  </si>
  <si>
    <t>Rachel/Patel</t>
  </si>
  <si>
    <t xml:space="preserve">9394SE060363	</t>
  </si>
  <si>
    <t xml:space="preserve">18621536694	</t>
  </si>
  <si>
    <t>[里约热内卢]林科斯加雷奥酒店(Linx Galeão)(39043252)</t>
  </si>
  <si>
    <t>Werly de Cristo/Taimara</t>
  </si>
  <si>
    <t xml:space="preserve">62944034	</t>
  </si>
  <si>
    <t xml:space="preserve">18686574184	</t>
  </si>
  <si>
    <t>[莱蓬特]普瑞米尔阿维农勒蓬泰经典酒店(Premiere Classe Avignon le Pontet)(46578552)</t>
  </si>
  <si>
    <t>标准间1双人床&lt;不退款&gt;&lt;2人入住&gt;</t>
  </si>
  <si>
    <t>Faye/Martine</t>
  </si>
  <si>
    <t xml:space="preserve">2648971	</t>
  </si>
  <si>
    <t xml:space="preserve">33717UC002384	</t>
  </si>
  <si>
    <t xml:space="preserve">18686610991	</t>
  </si>
  <si>
    <t>[爱达荷福尔斯]乐丽思套房酒店(Le Ritz Hotel &amp; Suites)(40082315)</t>
  </si>
  <si>
    <t>Dib/Gabriel</t>
  </si>
  <si>
    <t xml:space="preserve">85687699	</t>
  </si>
  <si>
    <t xml:space="preserve">18696105446	</t>
  </si>
  <si>
    <t>[吉隆坡]吉隆坡双威太子大酒店(Sunway Putra Hotel, Kuala Lumpur)(37213964)</t>
  </si>
  <si>
    <t>高级房&lt;不退款&gt;&lt;2人入住&gt;</t>
  </si>
  <si>
    <t>ROHAIZAD/FAZLIN SYAKINA</t>
  </si>
  <si>
    <t xml:space="preserve">751458825	</t>
  </si>
  <si>
    <t xml:space="preserve">18697819409	</t>
  </si>
  <si>
    <t>[纽约]伊夫林酒店(The Evelyn Hotel)(37229101)</t>
  </si>
  <si>
    <t>高级大号床房&lt;2人入住&gt;&lt;不退款&gt;</t>
  </si>
  <si>
    <t>PETRI/WILLIAM</t>
  </si>
  <si>
    <t xml:space="preserve">2650059	</t>
  </si>
  <si>
    <t xml:space="preserve">18708437825	</t>
  </si>
  <si>
    <t>[纽约]爱迪生时代广场酒店(Hotel Edison Times Square)(37209421)</t>
  </si>
  <si>
    <t>经典房（特大床）&lt;不退款&gt;&lt;2人入住&gt;</t>
  </si>
  <si>
    <t>Lombardo/John</t>
  </si>
  <si>
    <t xml:space="preserve">2651109	</t>
  </si>
  <si>
    <t xml:space="preserve">18708832606	</t>
  </si>
  <si>
    <t>[里昂]格兰德酒店(Grand Hotel des Terreaux)(48039419)</t>
  </si>
  <si>
    <t>高级双人床房&lt;不退款&gt;&lt;2人入住&gt;</t>
  </si>
  <si>
    <t>Souki/djemal</t>
  </si>
  <si>
    <t xml:space="preserve">18715779372	</t>
  </si>
  <si>
    <t>[贝伊奥卢]公共西方酒店(Hotel  the Public)(37197718)</t>
  </si>
  <si>
    <t>SALVIA/MARIALAURA</t>
  </si>
  <si>
    <t xml:space="preserve">2651748	</t>
  </si>
  <si>
    <t xml:space="preserve">2397569	</t>
  </si>
  <si>
    <t xml:space="preserve">18717815146	</t>
  </si>
  <si>
    <t>[维特罗勒]马赛维托昂若里普瑞米尔经典酒店(Premiere Classe Marseille - Vitrolles Anjoly)(39684598)</t>
  </si>
  <si>
    <t>Bouakaz/Silham</t>
  </si>
  <si>
    <t xml:space="preserve">2651986	</t>
  </si>
  <si>
    <t xml:space="preserve">18719545552	</t>
  </si>
  <si>
    <t>Mili/Malika</t>
  </si>
  <si>
    <t xml:space="preserve">2652342	</t>
  </si>
  <si>
    <t xml:space="preserve">33791UC004983	</t>
  </si>
  <si>
    <t xml:space="preserve">18719643802	</t>
  </si>
  <si>
    <t>[阿文图纳]坦伯利 JW 万豪度假村及水疗中心(JW Marriott Turnberry Resort &amp; Spa)(39633909)</t>
  </si>
  <si>
    <t>高尔夫景特大床房带阳台&lt;2人入住&gt;&lt;不退款&gt;&lt;早餐&gt;</t>
  </si>
  <si>
    <t>Gil/Yesenia</t>
  </si>
  <si>
    <t xml:space="preserve">93594554	</t>
  </si>
  <si>
    <t xml:space="preserve">18723967318	</t>
  </si>
  <si>
    <t>[新山]新山成功滨水酒店(Berjaya Waterfront Hotel)(39037630)</t>
  </si>
  <si>
    <t>豪华房(双人床或双床)&lt;2人入住&gt;&lt;不退款&gt;</t>
  </si>
  <si>
    <t>WONG/ALLY</t>
  </si>
  <si>
    <t xml:space="preserve">2436882	</t>
  </si>
  <si>
    <t xml:space="preserve">18728918243	</t>
  </si>
  <si>
    <t>[多伦多]诺富特多伦多北约克酒店(Novotel Toronto North York)(37225369)</t>
  </si>
  <si>
    <t>行政房(特大床)&lt;不退款&gt;&lt;2人入住&gt;</t>
  </si>
  <si>
    <t>Kilganon/Jordan</t>
  </si>
  <si>
    <t xml:space="preserve">2653172	</t>
  </si>
  <si>
    <t xml:space="preserve">0910WHC684;XM	</t>
  </si>
  <si>
    <t xml:space="preserve">18729444253	</t>
  </si>
  <si>
    <t>经典大床房&lt;不退款&gt;&lt;2人入住&gt;</t>
  </si>
  <si>
    <t>Aziz/Shoukat</t>
  </si>
  <si>
    <t xml:space="preserve">2653250	</t>
  </si>
  <si>
    <t xml:space="preserve">18730098606	</t>
  </si>
  <si>
    <t>[底特律]赛伦酒店(The Siren Hotel)(39974509)</t>
  </si>
  <si>
    <t>客厅&lt;2人入住&gt;&lt;不退款&gt;</t>
  </si>
  <si>
    <t>byers/benjamin</t>
  </si>
  <si>
    <t xml:space="preserve">2653367	</t>
  </si>
  <si>
    <t xml:space="preserve">acknowledged	</t>
  </si>
  <si>
    <t xml:space="preserve">18735268204	</t>
  </si>
  <si>
    <t>[直葛]特加尔尊贵商务酒店(PrimeBiz Tegal)(39685296)</t>
  </si>
  <si>
    <t>豪华双床房&lt;2人入住&gt;&lt;不退款&gt;&lt;早餐&gt;</t>
  </si>
  <si>
    <t>LAI/CHENHUI</t>
  </si>
  <si>
    <t xml:space="preserve">2653688	</t>
  </si>
  <si>
    <t xml:space="preserve">18736325549	</t>
  </si>
  <si>
    <t>[华城市]华城市东滩戴斯酒店(Days Hotel Dongtan Hwaseong)(39043465)</t>
  </si>
  <si>
    <t>大号床房&lt;不退款&gt;&lt;2人入住&gt;</t>
  </si>
  <si>
    <t>KIM/MINKYUNG</t>
  </si>
  <si>
    <t xml:space="preserve">2653827	</t>
  </si>
  <si>
    <t xml:space="preserve">18737759070	</t>
  </si>
  <si>
    <t>[Moulsoe]卡林顿阿姆斯酒店(The Carrington Arms)(39603171)</t>
  </si>
  <si>
    <t>双人房1张双人床&lt;不退款&gt;&lt;2人入住&gt;</t>
  </si>
  <si>
    <t>Betea/Ioan Toma</t>
  </si>
  <si>
    <t xml:space="preserve">1994158981	</t>
  </si>
  <si>
    <t xml:space="preserve">18739466180	</t>
  </si>
  <si>
    <t>[外南梦]阿斯顿外南梦酒店及会议中心(ASTON Banyuwangi Hotel &amp; Conference Center)(39636079)</t>
  </si>
  <si>
    <t>豪华房&lt;2人入住&gt;&lt;不退款&gt;</t>
  </si>
  <si>
    <t>NABILAH/NURMA</t>
  </si>
  <si>
    <t xml:space="preserve">2654220	</t>
  </si>
  <si>
    <t>，</t>
  </si>
  <si>
    <t>A220817105242481</t>
  </si>
  <si>
    <t xml:space="preserve">USD / HKD 当前参考汇率: 7.83808
</t>
  </si>
  <si>
    <t>总计： 5831 USD/
45703.84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</si>
  <si>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</si>
  <si>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</si>
  <si>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</si>
  <si>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</si>
  <si>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</si>
  <si>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</si>
  <si>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</si>
  <si>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</si>
  <si>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</si>
  <si>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</si>
  <si>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</si>
  <si>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</si>
  <si>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</si>
  <si>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</si>
  <si>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</si>
  <si>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</si>
  <si>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</si>
  <si>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</si>
  <si>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</si>
  <si>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2654220</t>
  </si>
  <si>
    <t>阿斯顿外南梦酒店及会议中心</t>
  </si>
  <si>
    <t>NABILAH NURMA</t>
  </si>
  <si>
    <t>2022-08-14</t>
  </si>
  <si>
    <t>退房日周结</t>
  </si>
  <si>
    <t>297.39</t>
  </si>
  <si>
    <t>44.00</t>
  </si>
  <si>
    <t>0</t>
  </si>
  <si>
    <t>0.00</t>
  </si>
  <si>
    <t>携程盛景国际直连</t>
  </si>
  <si>
    <t>01.010677</t>
  </si>
  <si>
    <t>2022-08-13 19:59:17</t>
  </si>
  <si>
    <t>否</t>
  </si>
  <si>
    <t>汇智国际旅游发展有限公司</t>
  </si>
  <si>
    <t>直连</t>
  </si>
  <si>
    <t>2654010</t>
  </si>
  <si>
    <t>卡林顿阿姆斯酒店（穆尔索伊）</t>
  </si>
  <si>
    <t>Betea Ioan Toma</t>
  </si>
  <si>
    <t>486.63</t>
  </si>
  <si>
    <t>72.00</t>
  </si>
  <si>
    <t>2022-08-13 15:33:37</t>
  </si>
  <si>
    <t>2653688</t>
  </si>
  <si>
    <t>特加尔尊贵商务酒店</t>
  </si>
  <si>
    <t>LAI CHENHUI</t>
  </si>
  <si>
    <t>283.87</t>
  </si>
  <si>
    <t>42.00</t>
  </si>
  <si>
    <t>2022-08-13 09:56:59</t>
  </si>
  <si>
    <t>2022-08-12</t>
  </si>
  <si>
    <t>2653367</t>
  </si>
  <si>
    <t>赛伦酒店</t>
  </si>
  <si>
    <t>byers benjamin</t>
  </si>
  <si>
    <t>2420.01</t>
  </si>
  <si>
    <t>358.00</t>
  </si>
  <si>
    <t>2022-08-12 23:57:49</t>
  </si>
  <si>
    <t>2653250</t>
  </si>
  <si>
    <t>爱迪生时代广场酒店</t>
  </si>
  <si>
    <t>Aziz Shoukat</t>
  </si>
  <si>
    <t>2271.29</t>
  </si>
  <si>
    <t>336.00</t>
  </si>
  <si>
    <t>2022-08-12 21:41:13</t>
  </si>
  <si>
    <t>2653172</t>
  </si>
  <si>
    <t>诺富特多伦多北约克酒店</t>
  </si>
  <si>
    <t>Kilganon Jordan</t>
  </si>
  <si>
    <t>1953.58</t>
  </si>
  <si>
    <t>289.00</t>
  </si>
  <si>
    <t>2022-08-12 20:38:43</t>
  </si>
  <si>
    <t>2652552</t>
  </si>
  <si>
    <t>新山成功滨水酒店</t>
  </si>
  <si>
    <t>WONG ALLY</t>
  </si>
  <si>
    <t>216.31</t>
  </si>
  <si>
    <t>32.00</t>
  </si>
  <si>
    <t>2022-08-12 10:43:45</t>
  </si>
  <si>
    <t>2652342</t>
  </si>
  <si>
    <t>马赛维托昂若里普瑞米尔经典酒店</t>
  </si>
  <si>
    <t>Mili Malika</t>
  </si>
  <si>
    <t>412.35</t>
  </si>
  <si>
    <t>61.00</t>
  </si>
  <si>
    <t>2022-08-12 04:14:03</t>
  </si>
  <si>
    <t>2022-08-11</t>
  </si>
  <si>
    <t>2651986</t>
  </si>
  <si>
    <t>Bouakaz Silham</t>
  </si>
  <si>
    <t>411.19</t>
  </si>
  <si>
    <t>2022-08-11 20:49:05</t>
  </si>
  <si>
    <t>2651748</t>
  </si>
  <si>
    <t>公共西方酒店</t>
  </si>
  <si>
    <t>SALVIA MARIALAURA</t>
  </si>
  <si>
    <t>2669.36</t>
  </si>
  <si>
    <t>396.00</t>
  </si>
  <si>
    <t>2022-08-11 16:09:53</t>
  </si>
  <si>
    <t>2652418</t>
  </si>
  <si>
    <t>坦伯利 JW 万豪度假村及水疗中心</t>
  </si>
  <si>
    <t>Gil Yesenia</t>
  </si>
  <si>
    <t>3278.50</t>
  </si>
  <si>
    <t>485.00</t>
  </si>
  <si>
    <t>2022-08-12 07:30:09</t>
  </si>
  <si>
    <t>2651109</t>
  </si>
  <si>
    <t>Lombardo John</t>
  </si>
  <si>
    <t>3593.49</t>
  </si>
  <si>
    <t>531.00</t>
  </si>
  <si>
    <t>2022-08-11 00:23:49</t>
  </si>
  <si>
    <t>2022-08-10</t>
  </si>
  <si>
    <t>2650059</t>
  </si>
  <si>
    <t>伊夫林酒店</t>
  </si>
  <si>
    <t>PETRI WILLIAM</t>
  </si>
  <si>
    <t>1515.90</t>
  </si>
  <si>
    <t>224.00</t>
  </si>
  <si>
    <t>2022-08-10 05:46:15</t>
  </si>
  <si>
    <t>2651274</t>
  </si>
  <si>
    <t>格兰德酒店</t>
  </si>
  <si>
    <t>Souki djemal</t>
  </si>
  <si>
    <t>2157.06</t>
  </si>
  <si>
    <t>320.00</t>
  </si>
  <si>
    <t>2022-08-11 06:13:49</t>
  </si>
  <si>
    <t>2022-08-09</t>
  </si>
  <si>
    <t>2649765</t>
  </si>
  <si>
    <t>吉隆坡双威太子大酒店</t>
  </si>
  <si>
    <t>ROHAIZAD FAZLIN SYAKINA</t>
  </si>
  <si>
    <t>446.68</t>
  </si>
  <si>
    <t>66.00</t>
  </si>
  <si>
    <t>2022-08-09 21:17:20</t>
  </si>
  <si>
    <t>2648987</t>
  </si>
  <si>
    <t>丽思温泉酒店</t>
  </si>
  <si>
    <t>Dib Gabriel</t>
  </si>
  <si>
    <t>1109.94</t>
  </si>
  <si>
    <t>164.00</t>
  </si>
  <si>
    <t>2022-08-09 04:58:57</t>
  </si>
  <si>
    <t>2648971</t>
  </si>
  <si>
    <t>阿维农北庞特钟楼酒店</t>
  </si>
  <si>
    <t>Faye Martine</t>
  </si>
  <si>
    <t>426.38</t>
  </si>
  <si>
    <t>63.00</t>
  </si>
  <si>
    <t>2022-08-09 03:59:32</t>
  </si>
  <si>
    <t>2022-08-04</t>
  </si>
  <si>
    <t>2643472</t>
  </si>
  <si>
    <t>林科斯加雷奥酒店</t>
  </si>
  <si>
    <t>Werly de Cristo Taimara</t>
  </si>
  <si>
    <t>324.84</t>
  </si>
  <si>
    <t>48.00</t>
  </si>
  <si>
    <t>2022-08-04 00:23:08</t>
  </si>
  <si>
    <t>2022-08-02</t>
  </si>
  <si>
    <t>2641075</t>
  </si>
  <si>
    <t>布里斯托港温泉酒店</t>
  </si>
  <si>
    <t>Rachel Patel</t>
  </si>
  <si>
    <t>1865.57</t>
  </si>
  <si>
    <t>275.00</t>
  </si>
  <si>
    <t>2022-08-02 07:07:44</t>
  </si>
  <si>
    <t>2022-07-30</t>
  </si>
  <si>
    <t>2637750</t>
  </si>
  <si>
    <t>安纳海姆波托菲诺套房酒店</t>
  </si>
  <si>
    <t>Santana Stephanie</t>
  </si>
  <si>
    <t>2285.18</t>
  </si>
  <si>
    <t>338.00</t>
  </si>
  <si>
    <t>2022-07-30 06:31:25</t>
  </si>
  <si>
    <t>2022-07-26</t>
  </si>
  <si>
    <t>2632893</t>
  </si>
  <si>
    <t>摩纳哥大使</t>
  </si>
  <si>
    <t>Shah Atit</t>
  </si>
  <si>
    <t>1421.05</t>
  </si>
  <si>
    <t>210.00</t>
  </si>
  <si>
    <t>2022-07-26 03:52:13</t>
  </si>
  <si>
    <t>2022-07-20</t>
  </si>
  <si>
    <t>2626962</t>
  </si>
  <si>
    <t>雷迪森柏林亚历山大广场酒店</t>
  </si>
  <si>
    <t>Gohil Keval Rajendra,Rathod Sneha</t>
  </si>
  <si>
    <t>1351.96</t>
  </si>
  <si>
    <t>200.00</t>
  </si>
  <si>
    <t>2022-07-20 12:38:25</t>
  </si>
  <si>
    <t>2022-06-30</t>
  </si>
  <si>
    <t>2607567</t>
  </si>
  <si>
    <t>伦敦圣吉尔斯酒店</t>
  </si>
  <si>
    <t>Foulder Tracy</t>
  </si>
  <si>
    <t>2229.78</t>
  </si>
  <si>
    <t>332.00</t>
  </si>
  <si>
    <t>2022-06-30 17:52:29</t>
  </si>
  <si>
    <t>2022-06-14</t>
  </si>
  <si>
    <t>2590468</t>
  </si>
  <si>
    <t>长滩岛摄政沙滩水疗度假村</t>
  </si>
  <si>
    <t>Ahn Dongchan,Kim Daewoong</t>
  </si>
  <si>
    <t>2463.88</t>
  </si>
  <si>
    <t>364.00</t>
  </si>
  <si>
    <t>2022-06-14 18:53:28</t>
  </si>
  <si>
    <t>2022-04-24</t>
  </si>
  <si>
    <t>2523452</t>
  </si>
  <si>
    <t>一度十五滨海俱乐部</t>
  </si>
  <si>
    <t>Lim Nur Saarah,Lim Nur Saarah</t>
  </si>
  <si>
    <t>1159.78</t>
  </si>
  <si>
    <t>178.00</t>
  </si>
  <si>
    <t>2022-04-24 22:17:49</t>
  </si>
  <si>
    <t>2022-04-18</t>
  </si>
  <si>
    <t>2515718</t>
  </si>
  <si>
    <t>D Spa 套房酒店</t>
  </si>
  <si>
    <t>Rockmuller Clifford</t>
  </si>
  <si>
    <t>2183.84</t>
  </si>
  <si>
    <t>342.00</t>
  </si>
  <si>
    <t>2022-04-18 07:25:25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</si>
</sst>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13</xdr:col>
      <xdr:colOff>219075</xdr:colOff>
      <xdr:row>78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886700"/>
          <a:ext cx="9620250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44783</v>
      </c>
      <c r="G2" s="6">
        <v>44787</v>
      </c>
      <c r="H2" s="4">
        <v>1</v>
      </c>
      <c r="I2" s="4">
        <v>4</v>
      </c>
      <c r="J2" s="4">
        <v>4</v>
      </c>
      <c r="K2" s="4" t="s">
        <v>30</v>
      </c>
      <c r="L2" s="4">
        <v>192</v>
      </c>
      <c r="M2" s="4">
        <v>192</v>
      </c>
      <c r="N2" s="4" t="s">
        <v>31</v>
      </c>
      <c r="O2" s="4" t="s">
        <v>32</v>
      </c>
      <c r="P2" s="4" t="s">
        <v>33</v>
      </c>
      <c r="Q2" s="4">
        <v>0</v>
      </c>
      <c r="R2" s="7">
        <v>44596</v>
      </c>
      <c r="S2" s="6">
        <v>44790</v>
      </c>
      <c r="T2" s="4" t="s">
        <v>34</v>
      </c>
      <c r="U2" s="4">
        <v>192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44783</v>
      </c>
      <c r="G3" s="6">
        <v>44787</v>
      </c>
      <c r="H3" s="4">
        <v>1</v>
      </c>
      <c r="I3" s="4">
        <v>4</v>
      </c>
      <c r="J3" s="4">
        <v>4</v>
      </c>
      <c r="K3" s="4" t="s">
        <v>30</v>
      </c>
      <c r="L3" s="4">
        <v>-192</v>
      </c>
      <c r="M3" s="4">
        <v>-192</v>
      </c>
      <c r="N3" s="4" t="s">
        <v>31</v>
      </c>
      <c r="O3" s="4" t="s">
        <v>32</v>
      </c>
      <c r="P3" s="4" t="s">
        <v>33</v>
      </c>
      <c r="Q3" s="4">
        <v>0</v>
      </c>
      <c r="R3" s="7">
        <v>44596</v>
      </c>
      <c r="S3" s="6">
        <v>44790</v>
      </c>
      <c r="T3" s="4" t="s">
        <v>34</v>
      </c>
      <c r="U3" s="4">
        <v>-192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44785</v>
      </c>
      <c r="G4" s="6">
        <v>44787</v>
      </c>
      <c r="H4" s="4">
        <v>1</v>
      </c>
      <c r="I4" s="4">
        <v>2</v>
      </c>
      <c r="J4" s="4">
        <v>2</v>
      </c>
      <c r="K4" s="4" t="s">
        <v>30</v>
      </c>
      <c r="L4" s="4">
        <v>342</v>
      </c>
      <c r="M4" s="4">
        <v>342</v>
      </c>
      <c r="N4" s="4" t="s">
        <v>41</v>
      </c>
      <c r="O4" s="4" t="s">
        <v>32</v>
      </c>
      <c r="P4" s="4" t="s">
        <v>33</v>
      </c>
      <c r="Q4" s="4">
        <v>0</v>
      </c>
      <c r="R4" s="7">
        <v>44669</v>
      </c>
      <c r="S4" s="6">
        <v>44790</v>
      </c>
      <c r="T4" s="4" t="s">
        <v>34</v>
      </c>
      <c r="U4" s="4">
        <v>342</v>
      </c>
      <c r="V4" s="4">
        <v>0</v>
      </c>
      <c r="W4" s="4">
        <v>0</v>
      </c>
      <c r="X4" s="4" t="s">
        <v>36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44786</v>
      </c>
      <c r="G5" s="6">
        <v>44787</v>
      </c>
      <c r="H5" s="4">
        <v>1</v>
      </c>
      <c r="I5" s="4">
        <v>1</v>
      </c>
      <c r="J5" s="4">
        <v>1</v>
      </c>
      <c r="K5" s="4" t="s">
        <v>30</v>
      </c>
      <c r="L5" s="4">
        <v>178</v>
      </c>
      <c r="M5" s="4">
        <v>178</v>
      </c>
      <c r="N5" s="4" t="s">
        <v>46</v>
      </c>
      <c r="O5" s="4" t="s">
        <v>32</v>
      </c>
      <c r="P5" s="4" t="s">
        <v>33</v>
      </c>
      <c r="Q5" s="4">
        <v>0</v>
      </c>
      <c r="R5" s="7">
        <v>44675</v>
      </c>
      <c r="S5" s="6">
        <v>44790</v>
      </c>
      <c r="T5" s="4" t="s">
        <v>34</v>
      </c>
      <c r="U5" s="4">
        <v>178</v>
      </c>
      <c r="V5" s="4">
        <v>0</v>
      </c>
      <c r="W5" s="4">
        <v>0</v>
      </c>
      <c r="X5" s="4" t="s">
        <v>36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44783</v>
      </c>
      <c r="G6" s="6">
        <v>44787</v>
      </c>
      <c r="H6" s="4">
        <v>1</v>
      </c>
      <c r="I6" s="4">
        <v>4</v>
      </c>
      <c r="J6" s="4">
        <v>4</v>
      </c>
      <c r="K6" s="4" t="s">
        <v>30</v>
      </c>
      <c r="L6" s="4">
        <v>364</v>
      </c>
      <c r="M6" s="4">
        <v>364</v>
      </c>
      <c r="N6" s="4" t="s">
        <v>51</v>
      </c>
      <c r="O6" s="4" t="s">
        <v>32</v>
      </c>
      <c r="P6" s="4" t="s">
        <v>33</v>
      </c>
      <c r="Q6" s="4">
        <v>0</v>
      </c>
      <c r="R6" s="7">
        <v>44726</v>
      </c>
      <c r="S6" s="6">
        <v>44790</v>
      </c>
      <c r="T6" s="4" t="s">
        <v>34</v>
      </c>
      <c r="U6" s="4">
        <v>364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44785</v>
      </c>
      <c r="G7" s="6">
        <v>44787</v>
      </c>
      <c r="H7" s="4">
        <v>1</v>
      </c>
      <c r="I7" s="4">
        <v>2</v>
      </c>
      <c r="J7" s="4">
        <v>2</v>
      </c>
      <c r="K7" s="4" t="s">
        <v>30</v>
      </c>
      <c r="L7" s="4">
        <v>332</v>
      </c>
      <c r="M7" s="4">
        <v>332</v>
      </c>
      <c r="N7" s="4" t="s">
        <v>57</v>
      </c>
      <c r="O7" s="4" t="s">
        <v>32</v>
      </c>
      <c r="P7" s="4" t="s">
        <v>33</v>
      </c>
      <c r="Q7" s="4">
        <v>0</v>
      </c>
      <c r="R7" s="7">
        <v>44742</v>
      </c>
      <c r="S7" s="6">
        <v>44790</v>
      </c>
      <c r="T7" s="4" t="s">
        <v>34</v>
      </c>
      <c r="U7" s="4">
        <v>332</v>
      </c>
      <c r="V7" s="4">
        <v>0</v>
      </c>
      <c r="W7" s="4">
        <v>0</v>
      </c>
      <c r="X7" s="4" t="s">
        <v>36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44785</v>
      </c>
      <c r="G8" s="6">
        <v>44787</v>
      </c>
      <c r="H8" s="4">
        <v>1</v>
      </c>
      <c r="I8" s="4">
        <v>2</v>
      </c>
      <c r="J8" s="4">
        <v>2</v>
      </c>
      <c r="K8" s="4" t="s">
        <v>30</v>
      </c>
      <c r="L8" s="4">
        <v>200</v>
      </c>
      <c r="M8" s="4">
        <v>200</v>
      </c>
      <c r="N8" s="4" t="s">
        <v>62</v>
      </c>
      <c r="O8" s="4" t="s">
        <v>32</v>
      </c>
      <c r="P8" s="4" t="s">
        <v>33</v>
      </c>
      <c r="Q8" s="4">
        <v>0</v>
      </c>
      <c r="R8" s="7">
        <v>44762</v>
      </c>
      <c r="S8" s="6">
        <v>44790</v>
      </c>
      <c r="T8" s="4" t="s">
        <v>34</v>
      </c>
      <c r="U8" s="4">
        <v>200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44786</v>
      </c>
      <c r="G9" s="6">
        <v>44787</v>
      </c>
      <c r="H9" s="4">
        <v>1</v>
      </c>
      <c r="I9" s="4">
        <v>1</v>
      </c>
      <c r="J9" s="4">
        <v>1</v>
      </c>
      <c r="K9" s="4" t="s">
        <v>30</v>
      </c>
      <c r="L9" s="4">
        <v>210</v>
      </c>
      <c r="M9" s="4">
        <v>210</v>
      </c>
      <c r="N9" s="4" t="s">
        <v>67</v>
      </c>
      <c r="O9" s="4" t="s">
        <v>32</v>
      </c>
      <c r="P9" s="4" t="s">
        <v>33</v>
      </c>
      <c r="Q9" s="4">
        <v>0</v>
      </c>
      <c r="R9" s="7">
        <v>44768</v>
      </c>
      <c r="S9" s="6">
        <v>44790</v>
      </c>
      <c r="T9" s="4" t="s">
        <v>34</v>
      </c>
      <c r="U9" s="4">
        <v>210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44785</v>
      </c>
      <c r="G10" s="6">
        <v>44787</v>
      </c>
      <c r="H10" s="4">
        <v>1</v>
      </c>
      <c r="I10" s="4">
        <v>2</v>
      </c>
      <c r="J10" s="4">
        <v>2</v>
      </c>
      <c r="K10" s="4" t="s">
        <v>30</v>
      </c>
      <c r="L10" s="4">
        <v>338</v>
      </c>
      <c r="M10" s="4">
        <v>338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44772</v>
      </c>
      <c r="S10" s="6">
        <v>44790</v>
      </c>
      <c r="T10" s="4" t="s">
        <v>34</v>
      </c>
      <c r="U10" s="4">
        <v>338</v>
      </c>
      <c r="V10" s="4">
        <v>0</v>
      </c>
      <c r="W10" s="4">
        <v>0</v>
      </c>
      <c r="X10" s="4" t="s">
        <v>36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44786</v>
      </c>
      <c r="G11" s="6">
        <v>44787</v>
      </c>
      <c r="H11" s="4">
        <v>1</v>
      </c>
      <c r="I11" s="4">
        <v>1</v>
      </c>
      <c r="J11" s="4">
        <v>1</v>
      </c>
      <c r="K11" s="4" t="s">
        <v>30</v>
      </c>
      <c r="L11" s="4">
        <v>275</v>
      </c>
      <c r="M11" s="4">
        <v>275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44775</v>
      </c>
      <c r="S11" s="6">
        <v>44790</v>
      </c>
      <c r="T11" s="4" t="s">
        <v>34</v>
      </c>
      <c r="U11" s="4">
        <v>275</v>
      </c>
      <c r="V11" s="4">
        <v>0</v>
      </c>
      <c r="W11" s="4">
        <v>0</v>
      </c>
      <c r="X11" s="4" t="s">
        <v>36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61</v>
      </c>
      <c r="F12" s="6">
        <v>44786</v>
      </c>
      <c r="G12" s="6">
        <v>44787</v>
      </c>
      <c r="H12" s="4">
        <v>1</v>
      </c>
      <c r="I12" s="4">
        <v>1</v>
      </c>
      <c r="J12" s="4">
        <v>1</v>
      </c>
      <c r="K12" s="4" t="s">
        <v>30</v>
      </c>
      <c r="L12" s="4">
        <v>48</v>
      </c>
      <c r="M12" s="4">
        <v>48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44777</v>
      </c>
      <c r="S12" s="6">
        <v>44790</v>
      </c>
      <c r="T12" s="4" t="s">
        <v>34</v>
      </c>
      <c r="U12" s="4">
        <v>48</v>
      </c>
      <c r="V12" s="4">
        <v>0</v>
      </c>
      <c r="W12" s="4">
        <v>0</v>
      </c>
      <c r="X12" s="4" t="s">
        <v>36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44786</v>
      </c>
      <c r="G13" s="6">
        <v>44787</v>
      </c>
      <c r="H13" s="4">
        <v>1</v>
      </c>
      <c r="I13" s="4">
        <v>1</v>
      </c>
      <c r="J13" s="4">
        <v>1</v>
      </c>
      <c r="K13" s="4" t="s">
        <v>30</v>
      </c>
      <c r="L13" s="4">
        <v>63</v>
      </c>
      <c r="M13" s="4">
        <v>63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44782</v>
      </c>
      <c r="S13" s="6">
        <v>44790</v>
      </c>
      <c r="T13" s="4" t="s">
        <v>34</v>
      </c>
      <c r="U13" s="4">
        <v>63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40</v>
      </c>
      <c r="F14" s="6">
        <v>44786</v>
      </c>
      <c r="G14" s="6">
        <v>44787</v>
      </c>
      <c r="H14" s="4">
        <v>1</v>
      </c>
      <c r="I14" s="4">
        <v>1</v>
      </c>
      <c r="J14" s="4">
        <v>1</v>
      </c>
      <c r="K14" s="4" t="s">
        <v>30</v>
      </c>
      <c r="L14" s="4">
        <v>164</v>
      </c>
      <c r="M14" s="4">
        <v>164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44782</v>
      </c>
      <c r="S14" s="6">
        <v>44790</v>
      </c>
      <c r="T14" s="4" t="s">
        <v>34</v>
      </c>
      <c r="U14" s="4">
        <v>164</v>
      </c>
      <c r="V14" s="4">
        <v>0</v>
      </c>
      <c r="W14" s="4">
        <v>0</v>
      </c>
      <c r="X14" s="4" t="s">
        <v>36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44786</v>
      </c>
      <c r="G15" s="6">
        <v>44787</v>
      </c>
      <c r="H15" s="4">
        <v>1</v>
      </c>
      <c r="I15" s="4">
        <v>1</v>
      </c>
      <c r="J15" s="4">
        <v>1</v>
      </c>
      <c r="K15" s="4" t="s">
        <v>30</v>
      </c>
      <c r="L15" s="4">
        <v>66</v>
      </c>
      <c r="M15" s="4">
        <v>66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44782</v>
      </c>
      <c r="S15" s="6">
        <v>44790</v>
      </c>
      <c r="T15" s="4" t="s">
        <v>34</v>
      </c>
      <c r="U15" s="4">
        <v>66</v>
      </c>
      <c r="V15" s="4">
        <v>0</v>
      </c>
      <c r="W15" s="4">
        <v>0</v>
      </c>
      <c r="X15" s="4" t="s">
        <v>36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44786</v>
      </c>
      <c r="G16" s="6">
        <v>44787</v>
      </c>
      <c r="H16" s="4">
        <v>1</v>
      </c>
      <c r="I16" s="4">
        <v>1</v>
      </c>
      <c r="J16" s="4">
        <v>1</v>
      </c>
      <c r="K16" s="4" t="s">
        <v>30</v>
      </c>
      <c r="L16" s="4">
        <v>224</v>
      </c>
      <c r="M16" s="4">
        <v>224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44783</v>
      </c>
      <c r="S16" s="6">
        <v>44790</v>
      </c>
      <c r="T16" s="4" t="s">
        <v>34</v>
      </c>
      <c r="U16" s="4">
        <v>224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44784</v>
      </c>
      <c r="G17" s="6">
        <v>44787</v>
      </c>
      <c r="H17" s="4">
        <v>1</v>
      </c>
      <c r="I17" s="4">
        <v>3</v>
      </c>
      <c r="J17" s="4">
        <v>3</v>
      </c>
      <c r="K17" s="4" t="s">
        <v>30</v>
      </c>
      <c r="L17" s="4">
        <v>531</v>
      </c>
      <c r="M17" s="4">
        <v>531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44784</v>
      </c>
      <c r="S17" s="6">
        <v>44790</v>
      </c>
      <c r="T17" s="4" t="s">
        <v>34</v>
      </c>
      <c r="U17" s="4">
        <v>531</v>
      </c>
      <c r="V17" s="4">
        <v>0</v>
      </c>
      <c r="W17" s="4">
        <v>0</v>
      </c>
      <c r="X17" s="4" t="s">
        <v>108</v>
      </c>
      <c r="Y17" s="4" t="s">
        <v>36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44785</v>
      </c>
      <c r="G18" s="6">
        <v>44787</v>
      </c>
      <c r="H18" s="4">
        <v>1</v>
      </c>
      <c r="I18" s="4">
        <v>2</v>
      </c>
      <c r="J18" s="4">
        <v>2</v>
      </c>
      <c r="K18" s="4" t="s">
        <v>30</v>
      </c>
      <c r="L18" s="4">
        <v>320</v>
      </c>
      <c r="M18" s="4">
        <v>320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44784</v>
      </c>
      <c r="S18" s="6">
        <v>44790</v>
      </c>
      <c r="T18" s="4" t="s">
        <v>34</v>
      </c>
      <c r="U18" s="4">
        <v>320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61</v>
      </c>
      <c r="F19" s="6">
        <v>44784</v>
      </c>
      <c r="G19" s="6">
        <v>44787</v>
      </c>
      <c r="H19" s="4">
        <v>1</v>
      </c>
      <c r="I19" s="4">
        <v>3</v>
      </c>
      <c r="J19" s="4">
        <v>3</v>
      </c>
      <c r="K19" s="4" t="s">
        <v>30</v>
      </c>
      <c r="L19" s="4">
        <v>396</v>
      </c>
      <c r="M19" s="4">
        <v>396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44784</v>
      </c>
      <c r="S19" s="6">
        <v>44790</v>
      </c>
      <c r="T19" s="4" t="s">
        <v>34</v>
      </c>
      <c r="U19" s="4">
        <v>396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86</v>
      </c>
      <c r="F20" s="6">
        <v>44786</v>
      </c>
      <c r="G20" s="6">
        <v>44787</v>
      </c>
      <c r="H20" s="4">
        <v>1</v>
      </c>
      <c r="I20" s="4">
        <v>1</v>
      </c>
      <c r="J20" s="4">
        <v>1</v>
      </c>
      <c r="K20" s="4" t="s">
        <v>30</v>
      </c>
      <c r="L20" s="4">
        <v>61</v>
      </c>
      <c r="M20" s="4">
        <v>61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44784</v>
      </c>
      <c r="S20" s="6">
        <v>44790</v>
      </c>
      <c r="T20" s="4" t="s">
        <v>34</v>
      </c>
      <c r="U20" s="4">
        <v>61</v>
      </c>
      <c r="V20" s="4">
        <v>0</v>
      </c>
      <c r="W20" s="4">
        <v>0</v>
      </c>
      <c r="X20" s="4" t="s">
        <v>121</v>
      </c>
      <c r="Y20" s="4" t="s">
        <v>36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119</v>
      </c>
      <c r="E21" s="4" t="s">
        <v>86</v>
      </c>
      <c r="F21" s="6">
        <v>44786</v>
      </c>
      <c r="G21" s="6">
        <v>44787</v>
      </c>
      <c r="H21" s="4">
        <v>1</v>
      </c>
      <c r="I21" s="4">
        <v>1</v>
      </c>
      <c r="J21" s="4">
        <v>1</v>
      </c>
      <c r="K21" s="4" t="s">
        <v>30</v>
      </c>
      <c r="L21" s="4">
        <v>61</v>
      </c>
      <c r="M21" s="4">
        <v>61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44785</v>
      </c>
      <c r="S21" s="6">
        <v>44790</v>
      </c>
      <c r="T21" s="4" t="s">
        <v>34</v>
      </c>
      <c r="U21" s="4">
        <v>61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44786</v>
      </c>
      <c r="G22" s="6">
        <v>44787</v>
      </c>
      <c r="H22" s="4">
        <v>1</v>
      </c>
      <c r="I22" s="4">
        <v>1</v>
      </c>
      <c r="J22" s="4">
        <v>1</v>
      </c>
      <c r="K22" s="4" t="s">
        <v>30</v>
      </c>
      <c r="L22" s="4">
        <v>485</v>
      </c>
      <c r="M22" s="4">
        <v>485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44785</v>
      </c>
      <c r="S22" s="6">
        <v>44790</v>
      </c>
      <c r="T22" s="4" t="s">
        <v>34</v>
      </c>
      <c r="U22" s="4">
        <v>485</v>
      </c>
      <c r="V22" s="4">
        <v>0</v>
      </c>
      <c r="W22" s="4">
        <v>0</v>
      </c>
      <c r="X22" s="4" t="s">
        <v>36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44786</v>
      </c>
      <c r="G23" s="6">
        <v>44787</v>
      </c>
      <c r="H23" s="4">
        <v>1</v>
      </c>
      <c r="I23" s="4">
        <v>1</v>
      </c>
      <c r="J23" s="4">
        <v>1</v>
      </c>
      <c r="K23" s="4" t="s">
        <v>30</v>
      </c>
      <c r="L23" s="4">
        <v>32</v>
      </c>
      <c r="M23" s="4">
        <v>32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44785</v>
      </c>
      <c r="S23" s="6">
        <v>44790</v>
      </c>
      <c r="T23" s="4" t="s">
        <v>34</v>
      </c>
      <c r="U23" s="4">
        <v>32</v>
      </c>
      <c r="V23" s="4">
        <v>0</v>
      </c>
      <c r="W23" s="4">
        <v>0</v>
      </c>
      <c r="X23" s="4" t="s">
        <v>36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44786</v>
      </c>
      <c r="G24" s="6">
        <v>44787</v>
      </c>
      <c r="H24" s="4">
        <v>1</v>
      </c>
      <c r="I24" s="4">
        <v>1</v>
      </c>
      <c r="J24" s="4">
        <v>1</v>
      </c>
      <c r="K24" s="4" t="s">
        <v>30</v>
      </c>
      <c r="L24" s="4">
        <v>289</v>
      </c>
      <c r="M24" s="4">
        <v>289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44785</v>
      </c>
      <c r="S24" s="6">
        <v>44790</v>
      </c>
      <c r="T24" s="4" t="s">
        <v>34</v>
      </c>
      <c r="U24" s="4">
        <v>289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105</v>
      </c>
      <c r="E25" s="4" t="s">
        <v>143</v>
      </c>
      <c r="F25" s="6">
        <v>44785</v>
      </c>
      <c r="G25" s="6">
        <v>44787</v>
      </c>
      <c r="H25" s="4">
        <v>1</v>
      </c>
      <c r="I25" s="4">
        <v>2</v>
      </c>
      <c r="J25" s="4">
        <v>2</v>
      </c>
      <c r="K25" s="4" t="s">
        <v>30</v>
      </c>
      <c r="L25" s="4">
        <v>336</v>
      </c>
      <c r="M25" s="4">
        <v>336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44785</v>
      </c>
      <c r="S25" s="6">
        <v>44790</v>
      </c>
      <c r="T25" s="4" t="s">
        <v>34</v>
      </c>
      <c r="U25" s="4">
        <v>336</v>
      </c>
      <c r="V25" s="4">
        <v>0</v>
      </c>
      <c r="W25" s="4">
        <v>0</v>
      </c>
      <c r="X25" s="4" t="s">
        <v>145</v>
      </c>
      <c r="Y25" s="4" t="s">
        <v>36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44786</v>
      </c>
      <c r="G26" s="6">
        <v>44787</v>
      </c>
      <c r="H26" s="4">
        <v>1</v>
      </c>
      <c r="I26" s="4">
        <v>1</v>
      </c>
      <c r="J26" s="4">
        <v>1</v>
      </c>
      <c r="K26" s="4" t="s">
        <v>30</v>
      </c>
      <c r="L26" s="4">
        <v>358</v>
      </c>
      <c r="M26" s="4">
        <v>358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44785</v>
      </c>
      <c r="S26" s="6">
        <v>44790</v>
      </c>
      <c r="T26" s="4" t="s">
        <v>34</v>
      </c>
      <c r="U26" s="4">
        <v>358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44786</v>
      </c>
      <c r="G27" s="6">
        <v>44787</v>
      </c>
      <c r="H27" s="4">
        <v>1</v>
      </c>
      <c r="I27" s="4">
        <v>1</v>
      </c>
      <c r="J27" s="4">
        <v>1</v>
      </c>
      <c r="K27" s="4" t="s">
        <v>30</v>
      </c>
      <c r="L27" s="4">
        <v>42</v>
      </c>
      <c r="M27" s="4">
        <v>42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44786</v>
      </c>
      <c r="S27" s="6">
        <v>44790</v>
      </c>
      <c r="T27" s="4" t="s">
        <v>34</v>
      </c>
      <c r="U27" s="4">
        <v>42</v>
      </c>
      <c r="V27" s="4">
        <v>0</v>
      </c>
      <c r="W27" s="4">
        <v>0</v>
      </c>
      <c r="X27" s="4" t="s">
        <v>156</v>
      </c>
      <c r="Y27" s="4" t="s">
        <v>36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44786</v>
      </c>
      <c r="G28" s="6">
        <v>44787</v>
      </c>
      <c r="H28" s="4">
        <v>1</v>
      </c>
      <c r="I28" s="4">
        <v>1</v>
      </c>
      <c r="J28" s="4">
        <v>1</v>
      </c>
      <c r="K28" s="4" t="s">
        <v>30</v>
      </c>
      <c r="L28" s="4">
        <v>61</v>
      </c>
      <c r="M28" s="4">
        <v>61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44786</v>
      </c>
      <c r="S28" s="6">
        <v>44790</v>
      </c>
      <c r="T28" s="4" t="s">
        <v>34</v>
      </c>
      <c r="U28" s="4">
        <v>61</v>
      </c>
      <c r="V28" s="4">
        <v>0</v>
      </c>
      <c r="W28" s="4">
        <v>0</v>
      </c>
      <c r="X28" s="4" t="s">
        <v>161</v>
      </c>
      <c r="Y28" s="4" t="s">
        <v>36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44786</v>
      </c>
      <c r="G29" s="6">
        <v>44787</v>
      </c>
      <c r="H29" s="4">
        <v>1</v>
      </c>
      <c r="I29" s="4">
        <v>1</v>
      </c>
      <c r="J29" s="4">
        <v>1</v>
      </c>
      <c r="K29" s="4" t="s">
        <v>30</v>
      </c>
      <c r="L29" s="4">
        <v>72</v>
      </c>
      <c r="M29" s="4">
        <v>72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44786</v>
      </c>
      <c r="S29" s="6">
        <v>44790</v>
      </c>
      <c r="T29" s="4" t="s">
        <v>34</v>
      </c>
      <c r="U29" s="4">
        <v>72</v>
      </c>
      <c r="V29" s="4">
        <v>0</v>
      </c>
      <c r="W29" s="4">
        <v>0</v>
      </c>
      <c r="X29" s="4" t="s">
        <v>36</v>
      </c>
      <c r="Y29" s="4" t="s">
        <v>166</v>
      </c>
    </row>
    <row r="30" s="4" customFormat="1" spans="1:25">
      <c r="A30" s="4" t="s">
        <v>157</v>
      </c>
      <c r="B30" s="4" t="s">
        <v>26</v>
      </c>
      <c r="C30" s="4" t="s">
        <v>37</v>
      </c>
      <c r="D30" s="4" t="s">
        <v>158</v>
      </c>
      <c r="E30" s="4" t="s">
        <v>159</v>
      </c>
      <c r="F30" s="6">
        <v>44786</v>
      </c>
      <c r="G30" s="6">
        <v>44787</v>
      </c>
      <c r="H30" s="4">
        <v>1</v>
      </c>
      <c r="I30" s="4">
        <v>1</v>
      </c>
      <c r="J30" s="4">
        <v>1</v>
      </c>
      <c r="K30" s="4" t="s">
        <v>30</v>
      </c>
      <c r="L30" s="4">
        <v>-61</v>
      </c>
      <c r="M30" s="4">
        <v>-61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44786</v>
      </c>
      <c r="S30" s="6">
        <v>44790</v>
      </c>
      <c r="T30" s="4" t="s">
        <v>34</v>
      </c>
      <c r="U30" s="4">
        <v>-61</v>
      </c>
      <c r="V30" s="4">
        <v>0</v>
      </c>
      <c r="W30" s="4">
        <v>0</v>
      </c>
      <c r="X30" s="4" t="s">
        <v>161</v>
      </c>
      <c r="Y30" s="4" t="s">
        <v>36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44786</v>
      </c>
      <c r="G31" s="6">
        <v>44787</v>
      </c>
      <c r="H31" s="4">
        <v>1</v>
      </c>
      <c r="I31" s="4">
        <v>1</v>
      </c>
      <c r="J31" s="4">
        <v>1</v>
      </c>
      <c r="K31" s="4" t="s">
        <v>30</v>
      </c>
      <c r="L31" s="4">
        <v>44</v>
      </c>
      <c r="M31" s="4">
        <v>44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44786</v>
      </c>
      <c r="S31" s="6">
        <v>44790</v>
      </c>
      <c r="T31" s="4" t="s">
        <v>34</v>
      </c>
      <c r="U31" s="4">
        <v>44</v>
      </c>
      <c r="V31" s="4">
        <v>0</v>
      </c>
      <c r="W31" s="4">
        <v>0</v>
      </c>
      <c r="X31" s="4" t="s">
        <v>171</v>
      </c>
      <c r="Y3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workbookViewId="0">
      <selection activeCell="A39" sqref="A39:A4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172</v>
      </c>
    </row>
    <row r="2" s="4" customFormat="1" hidden="1" spans="1:9">
      <c r="A2" s="5">
        <v>17281605134</v>
      </c>
      <c r="B2" s="6">
        <v>44783</v>
      </c>
      <c r="C2" s="6">
        <v>44787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17814055984</v>
      </c>
      <c r="B3" s="6">
        <v>44785</v>
      </c>
      <c r="C3" s="6">
        <v>44787</v>
      </c>
      <c r="D3" s="4">
        <v>342</v>
      </c>
      <c r="E3" s="4" t="str">
        <f>VLOOKUP(A3,HOP!A:L,12,0)</f>
        <v>342.00</v>
      </c>
      <c r="F3" s="4" t="str">
        <f>VLOOKUP(A3,HOP!A:C,3,0)</f>
        <v>2515718</v>
      </c>
      <c r="G3" s="4">
        <f t="shared" ref="G3:G29" si="0">D3-E3</f>
        <v>0</v>
      </c>
      <c r="H3" s="4" t="str">
        <f t="shared" ref="H3:H29" si="1">$H$1&amp;F3</f>
        <v>，2515718</v>
      </c>
      <c r="I3" s="4" t="str">
        <f>VLOOKUP(A3,HOP!A:U,21,0)</f>
        <v>直连</v>
      </c>
    </row>
    <row r="4" s="4" customFormat="1" spans="1:9">
      <c r="A4" s="5">
        <v>17843399420</v>
      </c>
      <c r="B4" s="6">
        <v>44786</v>
      </c>
      <c r="C4" s="6">
        <v>44787</v>
      </c>
      <c r="D4" s="4">
        <v>178</v>
      </c>
      <c r="E4" s="4" t="str">
        <f>VLOOKUP(A4,HOP!A:L,12,0)</f>
        <v>178.00</v>
      </c>
      <c r="F4" s="4" t="str">
        <f>VLOOKUP(A4,HOP!A:C,3,0)</f>
        <v>2523452</v>
      </c>
      <c r="G4" s="4">
        <f t="shared" si="0"/>
        <v>0</v>
      </c>
      <c r="H4" s="4" t="str">
        <f t="shared" si="1"/>
        <v>，2523452</v>
      </c>
      <c r="I4" s="4" t="str">
        <f>VLOOKUP(A4,HOP!A:U,21,0)</f>
        <v>直连</v>
      </c>
    </row>
    <row r="5" s="4" customFormat="1" spans="1:9">
      <c r="A5" s="5">
        <v>18119433218</v>
      </c>
      <c r="B5" s="6">
        <v>44783</v>
      </c>
      <c r="C5" s="6">
        <v>44787</v>
      </c>
      <c r="D5" s="4">
        <v>364</v>
      </c>
      <c r="E5" s="4" t="str">
        <f>VLOOKUP(A5,HOP!A:L,12,0)</f>
        <v>364.00</v>
      </c>
      <c r="F5" s="4" t="str">
        <f>VLOOKUP(A5,HOP!A:C,3,0)</f>
        <v>2590468</v>
      </c>
      <c r="G5" s="4">
        <f t="shared" si="0"/>
        <v>0</v>
      </c>
      <c r="H5" s="4" t="str">
        <f t="shared" si="1"/>
        <v>，2590468</v>
      </c>
      <c r="I5" s="4" t="str">
        <f>VLOOKUP(A5,HOP!A:U,21,0)</f>
        <v>直连</v>
      </c>
    </row>
    <row r="6" s="4" customFormat="1" spans="1:9">
      <c r="A6" s="5">
        <v>18247513790</v>
      </c>
      <c r="B6" s="6">
        <v>44785</v>
      </c>
      <c r="C6" s="6">
        <v>44787</v>
      </c>
      <c r="D6" s="4">
        <v>332</v>
      </c>
      <c r="E6" s="4" t="str">
        <f>VLOOKUP(A6,HOP!A:L,12,0)</f>
        <v>332.00</v>
      </c>
      <c r="F6" s="4" t="str">
        <f>VLOOKUP(A6,HOP!A:C,3,0)</f>
        <v>2607567</v>
      </c>
      <c r="G6" s="4">
        <f t="shared" si="0"/>
        <v>0</v>
      </c>
      <c r="H6" s="4" t="str">
        <f t="shared" si="1"/>
        <v>，2607567</v>
      </c>
      <c r="I6" s="4" t="str">
        <f>VLOOKUP(A6,HOP!A:U,21,0)</f>
        <v>直连</v>
      </c>
    </row>
    <row r="7" s="4" customFormat="1" spans="1:9">
      <c r="A7" s="5">
        <v>18453286392</v>
      </c>
      <c r="B7" s="6">
        <v>44785</v>
      </c>
      <c r="C7" s="6">
        <v>44787</v>
      </c>
      <c r="D7" s="4">
        <v>200</v>
      </c>
      <c r="E7" s="4" t="str">
        <f>VLOOKUP(A7,HOP!A:L,12,0)</f>
        <v>200.00</v>
      </c>
      <c r="F7" s="4" t="str">
        <f>VLOOKUP(A7,HOP!A:C,3,0)</f>
        <v>2626962</v>
      </c>
      <c r="G7" s="4">
        <f t="shared" si="0"/>
        <v>0</v>
      </c>
      <c r="H7" s="4" t="str">
        <f t="shared" si="1"/>
        <v>，2626962</v>
      </c>
      <c r="I7" s="4" t="str">
        <f>VLOOKUP(A7,HOP!A:U,21,0)</f>
        <v>直连</v>
      </c>
    </row>
    <row r="8" s="4" customFormat="1" spans="1:9">
      <c r="A8" s="5">
        <v>18513694560</v>
      </c>
      <c r="B8" s="6">
        <v>44786</v>
      </c>
      <c r="C8" s="6">
        <v>44787</v>
      </c>
      <c r="D8" s="4">
        <v>210</v>
      </c>
      <c r="E8" s="4" t="str">
        <f>VLOOKUP(A8,HOP!A:L,12,0)</f>
        <v>210.00</v>
      </c>
      <c r="F8" s="4" t="str">
        <f>VLOOKUP(A8,HOP!A:C,3,0)</f>
        <v>2632893</v>
      </c>
      <c r="G8" s="4">
        <f t="shared" si="0"/>
        <v>0</v>
      </c>
      <c r="H8" s="4" t="str">
        <f t="shared" si="1"/>
        <v>，2632893</v>
      </c>
      <c r="I8" s="4" t="str">
        <f>VLOOKUP(A8,HOP!A:U,21,0)</f>
        <v>直连</v>
      </c>
    </row>
    <row r="9" s="4" customFormat="1" spans="1:9">
      <c r="A9" s="5">
        <v>18562314266</v>
      </c>
      <c r="B9" s="6">
        <v>44785</v>
      </c>
      <c r="C9" s="6">
        <v>44787</v>
      </c>
      <c r="D9" s="4">
        <v>338</v>
      </c>
      <c r="E9" s="4" t="str">
        <f>VLOOKUP(A9,HOP!A:L,12,0)</f>
        <v>338.00</v>
      </c>
      <c r="F9" s="4" t="str">
        <f>VLOOKUP(A9,HOP!A:C,3,0)</f>
        <v>2637750</v>
      </c>
      <c r="G9" s="4">
        <f t="shared" si="0"/>
        <v>0</v>
      </c>
      <c r="H9" s="4" t="str">
        <f t="shared" si="1"/>
        <v>，2637750</v>
      </c>
      <c r="I9" s="4" t="str">
        <f>VLOOKUP(A9,HOP!A:U,21,0)</f>
        <v>直连</v>
      </c>
    </row>
    <row r="10" s="4" customFormat="1" spans="1:9">
      <c r="A10" s="5">
        <v>18595714245</v>
      </c>
      <c r="B10" s="6">
        <v>44786</v>
      </c>
      <c r="C10" s="6">
        <v>44787</v>
      </c>
      <c r="D10" s="4">
        <v>275</v>
      </c>
      <c r="E10" s="4" t="str">
        <f>VLOOKUP(A10,HOP!A:L,12,0)</f>
        <v>275.00</v>
      </c>
      <c r="F10" s="4" t="str">
        <f>VLOOKUP(A10,HOP!A:C,3,0)</f>
        <v>2641075</v>
      </c>
      <c r="G10" s="4">
        <f t="shared" si="0"/>
        <v>0</v>
      </c>
      <c r="H10" s="4" t="str">
        <f t="shared" si="1"/>
        <v>，2641075</v>
      </c>
      <c r="I10" s="4" t="str">
        <f>VLOOKUP(A10,HOP!A:U,21,0)</f>
        <v>直连</v>
      </c>
    </row>
    <row r="11" s="4" customFormat="1" spans="1:9">
      <c r="A11" s="5">
        <v>18621536694</v>
      </c>
      <c r="B11" s="6">
        <v>44786</v>
      </c>
      <c r="C11" s="6">
        <v>44787</v>
      </c>
      <c r="D11" s="4">
        <v>48</v>
      </c>
      <c r="E11" s="4" t="str">
        <f>VLOOKUP(A11,HOP!A:L,12,0)</f>
        <v>48.00</v>
      </c>
      <c r="F11" s="4" t="str">
        <f>VLOOKUP(A11,HOP!A:C,3,0)</f>
        <v>2643472</v>
      </c>
      <c r="G11" s="4">
        <f t="shared" si="0"/>
        <v>0</v>
      </c>
      <c r="H11" s="4" t="str">
        <f t="shared" si="1"/>
        <v>，2643472</v>
      </c>
      <c r="I11" s="4" t="str">
        <f>VLOOKUP(A11,HOP!A:U,21,0)</f>
        <v>直连</v>
      </c>
    </row>
    <row r="12" s="4" customFormat="1" spans="1:9">
      <c r="A12" s="5">
        <v>18686574184</v>
      </c>
      <c r="B12" s="6">
        <v>44786</v>
      </c>
      <c r="C12" s="6">
        <v>44787</v>
      </c>
      <c r="D12" s="4">
        <v>63</v>
      </c>
      <c r="E12" s="4" t="str">
        <f>VLOOKUP(A12,HOP!A:L,12,0)</f>
        <v>63.00</v>
      </c>
      <c r="F12" s="4" t="str">
        <f>VLOOKUP(A12,HOP!A:C,3,0)</f>
        <v>2648971</v>
      </c>
      <c r="G12" s="4">
        <f t="shared" si="0"/>
        <v>0</v>
      </c>
      <c r="H12" s="4" t="str">
        <f t="shared" si="1"/>
        <v>，2648971</v>
      </c>
      <c r="I12" s="4" t="str">
        <f>VLOOKUP(A12,HOP!A:U,21,0)</f>
        <v>直连</v>
      </c>
    </row>
    <row r="13" s="4" customFormat="1" spans="1:9">
      <c r="A13" s="5">
        <v>18686610991</v>
      </c>
      <c r="B13" s="6">
        <v>44786</v>
      </c>
      <c r="C13" s="6">
        <v>44787</v>
      </c>
      <c r="D13" s="4">
        <v>164</v>
      </c>
      <c r="E13" s="4" t="str">
        <f>VLOOKUP(A13,HOP!A:L,12,0)</f>
        <v>164.00</v>
      </c>
      <c r="F13" s="4" t="str">
        <f>VLOOKUP(A13,HOP!A:C,3,0)</f>
        <v>2648987</v>
      </c>
      <c r="G13" s="4">
        <f t="shared" si="0"/>
        <v>0</v>
      </c>
      <c r="H13" s="4" t="str">
        <f t="shared" si="1"/>
        <v>，2648987</v>
      </c>
      <c r="I13" s="4" t="str">
        <f>VLOOKUP(A13,HOP!A:U,21,0)</f>
        <v>直连</v>
      </c>
    </row>
    <row r="14" s="4" customFormat="1" spans="1:9">
      <c r="A14" s="5">
        <v>18696105446</v>
      </c>
      <c r="B14" s="6">
        <v>44786</v>
      </c>
      <c r="C14" s="6">
        <v>44787</v>
      </c>
      <c r="D14" s="4">
        <v>66</v>
      </c>
      <c r="E14" s="4" t="str">
        <f>VLOOKUP(A14,HOP!A:L,12,0)</f>
        <v>66.00</v>
      </c>
      <c r="F14" s="4" t="str">
        <f>VLOOKUP(A14,HOP!A:C,3,0)</f>
        <v>2649765</v>
      </c>
      <c r="G14" s="4">
        <f t="shared" si="0"/>
        <v>0</v>
      </c>
      <c r="H14" s="4" t="str">
        <f t="shared" si="1"/>
        <v>，2649765</v>
      </c>
      <c r="I14" s="4" t="str">
        <f>VLOOKUP(A14,HOP!A:U,21,0)</f>
        <v>直连</v>
      </c>
    </row>
    <row r="15" s="4" customFormat="1" spans="1:9">
      <c r="A15" s="5">
        <v>18697819409</v>
      </c>
      <c r="B15" s="6">
        <v>44786</v>
      </c>
      <c r="C15" s="6">
        <v>44787</v>
      </c>
      <c r="D15" s="4">
        <v>224</v>
      </c>
      <c r="E15" s="4" t="str">
        <f>VLOOKUP(A15,HOP!A:L,12,0)</f>
        <v>224.00</v>
      </c>
      <c r="F15" s="4" t="str">
        <f>VLOOKUP(A15,HOP!A:C,3,0)</f>
        <v>2650059</v>
      </c>
      <c r="G15" s="4">
        <f t="shared" si="0"/>
        <v>0</v>
      </c>
      <c r="H15" s="4" t="str">
        <f t="shared" si="1"/>
        <v>，2650059</v>
      </c>
      <c r="I15" s="4" t="str">
        <f>VLOOKUP(A15,HOP!A:U,21,0)</f>
        <v>直连</v>
      </c>
    </row>
    <row r="16" s="4" customFormat="1" spans="1:9">
      <c r="A16" s="5">
        <v>18708437825</v>
      </c>
      <c r="B16" s="6">
        <v>44784</v>
      </c>
      <c r="C16" s="6">
        <v>44787</v>
      </c>
      <c r="D16" s="4">
        <v>531</v>
      </c>
      <c r="E16" s="4" t="str">
        <f>VLOOKUP(A16,HOP!A:L,12,0)</f>
        <v>531.00</v>
      </c>
      <c r="F16" s="4" t="str">
        <f>VLOOKUP(A16,HOP!A:C,3,0)</f>
        <v>2651109</v>
      </c>
      <c r="G16" s="4">
        <f t="shared" si="0"/>
        <v>0</v>
      </c>
      <c r="H16" s="4" t="str">
        <f t="shared" si="1"/>
        <v>，2651109</v>
      </c>
      <c r="I16" s="4" t="str">
        <f>VLOOKUP(A16,HOP!A:U,21,0)</f>
        <v>直连</v>
      </c>
    </row>
    <row r="17" s="4" customFormat="1" spans="1:9">
      <c r="A17" s="5">
        <v>18708832606</v>
      </c>
      <c r="B17" s="6">
        <v>44785</v>
      </c>
      <c r="C17" s="6">
        <v>44787</v>
      </c>
      <c r="D17" s="4">
        <v>320</v>
      </c>
      <c r="E17" s="4" t="str">
        <f>VLOOKUP(A17,HOP!A:L,12,0)</f>
        <v>320.00</v>
      </c>
      <c r="F17" s="4" t="str">
        <f>VLOOKUP(A17,HOP!A:C,3,0)</f>
        <v>2651274</v>
      </c>
      <c r="G17" s="4">
        <f t="shared" si="0"/>
        <v>0</v>
      </c>
      <c r="H17" s="4" t="str">
        <f t="shared" si="1"/>
        <v>，2651274</v>
      </c>
      <c r="I17" s="4" t="str">
        <f>VLOOKUP(A17,HOP!A:U,21,0)</f>
        <v>直连</v>
      </c>
    </row>
    <row r="18" s="4" customFormat="1" spans="1:9">
      <c r="A18" s="5">
        <v>18715779372</v>
      </c>
      <c r="B18" s="6">
        <v>44784</v>
      </c>
      <c r="C18" s="6">
        <v>44787</v>
      </c>
      <c r="D18" s="4">
        <v>396</v>
      </c>
      <c r="E18" s="4" t="str">
        <f>VLOOKUP(A18,HOP!A:L,12,0)</f>
        <v>396.00</v>
      </c>
      <c r="F18" s="4" t="str">
        <f>VLOOKUP(A18,HOP!A:C,3,0)</f>
        <v>2651748</v>
      </c>
      <c r="G18" s="4">
        <f t="shared" si="0"/>
        <v>0</v>
      </c>
      <c r="H18" s="4" t="str">
        <f t="shared" si="1"/>
        <v>，2651748</v>
      </c>
      <c r="I18" s="4" t="str">
        <f>VLOOKUP(A18,HOP!A:U,21,0)</f>
        <v>直连</v>
      </c>
    </row>
    <row r="19" s="4" customFormat="1" spans="1:9">
      <c r="A19" s="5">
        <v>18717815146</v>
      </c>
      <c r="B19" s="6">
        <v>44786</v>
      </c>
      <c r="C19" s="6">
        <v>44787</v>
      </c>
      <c r="D19" s="4">
        <v>61</v>
      </c>
      <c r="E19" s="4" t="str">
        <f>VLOOKUP(A19,HOP!A:L,12,0)</f>
        <v>61.00</v>
      </c>
      <c r="F19" s="4" t="str">
        <f>VLOOKUP(A19,HOP!A:C,3,0)</f>
        <v>2651986</v>
      </c>
      <c r="G19" s="4">
        <f t="shared" si="0"/>
        <v>0</v>
      </c>
      <c r="H19" s="4" t="str">
        <f t="shared" si="1"/>
        <v>，2651986</v>
      </c>
      <c r="I19" s="4" t="str">
        <f>VLOOKUP(A19,HOP!A:U,21,0)</f>
        <v>直连</v>
      </c>
    </row>
    <row r="20" s="4" customFormat="1" spans="1:9">
      <c r="A20" s="5">
        <v>18719545552</v>
      </c>
      <c r="B20" s="6">
        <v>44786</v>
      </c>
      <c r="C20" s="6">
        <v>44787</v>
      </c>
      <c r="D20" s="4">
        <v>61</v>
      </c>
      <c r="E20" s="4" t="str">
        <f>VLOOKUP(A20,HOP!A:L,12,0)</f>
        <v>61.00</v>
      </c>
      <c r="F20" s="4" t="str">
        <f>VLOOKUP(A20,HOP!A:C,3,0)</f>
        <v>2652342</v>
      </c>
      <c r="G20" s="4">
        <f t="shared" si="0"/>
        <v>0</v>
      </c>
      <c r="H20" s="4" t="str">
        <f t="shared" si="1"/>
        <v>，2652342</v>
      </c>
      <c r="I20" s="4" t="str">
        <f>VLOOKUP(A20,HOP!A:U,21,0)</f>
        <v>直连</v>
      </c>
    </row>
    <row r="21" s="4" customFormat="1" spans="1:9">
      <c r="A21" s="5">
        <v>18719643802</v>
      </c>
      <c r="B21" s="6">
        <v>44786</v>
      </c>
      <c r="C21" s="6">
        <v>44787</v>
      </c>
      <c r="D21" s="4">
        <v>485</v>
      </c>
      <c r="E21" s="4" t="str">
        <f>VLOOKUP(A21,HOP!A:L,12,0)</f>
        <v>485.00</v>
      </c>
      <c r="F21" s="4" t="str">
        <f>VLOOKUP(A21,HOP!A:C,3,0)</f>
        <v>2652418</v>
      </c>
      <c r="G21" s="4">
        <f t="shared" si="0"/>
        <v>0</v>
      </c>
      <c r="H21" s="4" t="str">
        <f t="shared" si="1"/>
        <v>，2652418</v>
      </c>
      <c r="I21" s="4" t="str">
        <f>VLOOKUP(A21,HOP!A:U,21,0)</f>
        <v>直连</v>
      </c>
    </row>
    <row r="22" s="4" customFormat="1" spans="1:9">
      <c r="A22" s="5">
        <v>18723967318</v>
      </c>
      <c r="B22" s="6">
        <v>44786</v>
      </c>
      <c r="C22" s="6">
        <v>44787</v>
      </c>
      <c r="D22" s="4">
        <v>32</v>
      </c>
      <c r="E22" s="4" t="str">
        <f>VLOOKUP(A22,HOP!A:L,12,0)</f>
        <v>32.00</v>
      </c>
      <c r="F22" s="4" t="str">
        <f>VLOOKUP(A22,HOP!A:C,3,0)</f>
        <v>2652552</v>
      </c>
      <c r="G22" s="4">
        <f t="shared" si="0"/>
        <v>0</v>
      </c>
      <c r="H22" s="4" t="str">
        <f t="shared" si="1"/>
        <v>，2652552</v>
      </c>
      <c r="I22" s="4" t="str">
        <f>VLOOKUP(A22,HOP!A:U,21,0)</f>
        <v>直连</v>
      </c>
    </row>
    <row r="23" s="4" customFormat="1" spans="1:9">
      <c r="A23" s="5">
        <v>18728918243</v>
      </c>
      <c r="B23" s="6">
        <v>44786</v>
      </c>
      <c r="C23" s="6">
        <v>44787</v>
      </c>
      <c r="D23" s="4">
        <v>289</v>
      </c>
      <c r="E23" s="4" t="str">
        <f>VLOOKUP(A23,HOP!A:L,12,0)</f>
        <v>289.00</v>
      </c>
      <c r="F23" s="4" t="str">
        <f>VLOOKUP(A23,HOP!A:C,3,0)</f>
        <v>2653172</v>
      </c>
      <c r="G23" s="4">
        <f t="shared" si="0"/>
        <v>0</v>
      </c>
      <c r="H23" s="4" t="str">
        <f t="shared" si="1"/>
        <v>，2653172</v>
      </c>
      <c r="I23" s="4" t="str">
        <f>VLOOKUP(A23,HOP!A:U,21,0)</f>
        <v>直连</v>
      </c>
    </row>
    <row r="24" s="4" customFormat="1" spans="1:9">
      <c r="A24" s="5">
        <v>18729444253</v>
      </c>
      <c r="B24" s="6">
        <v>44785</v>
      </c>
      <c r="C24" s="6">
        <v>44787</v>
      </c>
      <c r="D24" s="4">
        <v>336</v>
      </c>
      <c r="E24" s="4" t="str">
        <f>VLOOKUP(A24,HOP!A:L,12,0)</f>
        <v>336.00</v>
      </c>
      <c r="F24" s="4" t="str">
        <f>VLOOKUP(A24,HOP!A:C,3,0)</f>
        <v>2653250</v>
      </c>
      <c r="G24" s="4">
        <f t="shared" si="0"/>
        <v>0</v>
      </c>
      <c r="H24" s="4" t="str">
        <f t="shared" si="1"/>
        <v>，2653250</v>
      </c>
      <c r="I24" s="4" t="str">
        <f>VLOOKUP(A24,HOP!A:U,21,0)</f>
        <v>直连</v>
      </c>
    </row>
    <row r="25" s="4" customFormat="1" spans="1:9">
      <c r="A25" s="5">
        <v>18730098606</v>
      </c>
      <c r="B25" s="6">
        <v>44786</v>
      </c>
      <c r="C25" s="6">
        <v>44787</v>
      </c>
      <c r="D25" s="4">
        <v>358</v>
      </c>
      <c r="E25" s="4" t="str">
        <f>VLOOKUP(A25,HOP!A:L,12,0)</f>
        <v>358.00</v>
      </c>
      <c r="F25" s="4" t="str">
        <f>VLOOKUP(A25,HOP!A:C,3,0)</f>
        <v>2653367</v>
      </c>
      <c r="G25" s="4">
        <f t="shared" si="0"/>
        <v>0</v>
      </c>
      <c r="H25" s="4" t="str">
        <f t="shared" si="1"/>
        <v>，2653367</v>
      </c>
      <c r="I25" s="4" t="str">
        <f>VLOOKUP(A25,HOP!A:U,21,0)</f>
        <v>直连</v>
      </c>
    </row>
    <row r="26" s="4" customFormat="1" spans="1:9">
      <c r="A26" s="5">
        <v>18735268204</v>
      </c>
      <c r="B26" s="6">
        <v>44786</v>
      </c>
      <c r="C26" s="6">
        <v>44787</v>
      </c>
      <c r="D26" s="4">
        <v>42</v>
      </c>
      <c r="E26" s="4" t="str">
        <f>VLOOKUP(A26,HOP!A:L,12,0)</f>
        <v>42.00</v>
      </c>
      <c r="F26" s="4" t="str">
        <f>VLOOKUP(A26,HOP!A:C,3,0)</f>
        <v>2653688</v>
      </c>
      <c r="G26" s="4">
        <f t="shared" si="0"/>
        <v>0</v>
      </c>
      <c r="H26" s="4" t="str">
        <f t="shared" si="1"/>
        <v>，2653688</v>
      </c>
      <c r="I26" s="4" t="str">
        <f>VLOOKUP(A26,HOP!A:U,21,0)</f>
        <v>直连</v>
      </c>
    </row>
    <row r="27" s="4" customFormat="1" hidden="1" spans="1:9">
      <c r="A27" s="5">
        <v>18736325549</v>
      </c>
      <c r="B27" s="6">
        <v>44786</v>
      </c>
      <c r="C27" s="6">
        <v>44787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18737759070</v>
      </c>
      <c r="B28" s="6">
        <v>44786</v>
      </c>
      <c r="C28" s="6">
        <v>44787</v>
      </c>
      <c r="D28" s="4">
        <v>72</v>
      </c>
      <c r="E28" s="4" t="str">
        <f>VLOOKUP(A28,HOP!A:L,12,0)</f>
        <v>72.00</v>
      </c>
      <c r="F28" s="4" t="str">
        <f>VLOOKUP(A28,HOP!A:C,3,0)</f>
        <v>2654010</v>
      </c>
      <c r="G28" s="4">
        <f t="shared" si="0"/>
        <v>0</v>
      </c>
      <c r="H28" s="4" t="str">
        <f t="shared" si="1"/>
        <v>，2654010</v>
      </c>
      <c r="I28" s="4" t="str">
        <f>VLOOKUP(A28,HOP!A:U,21,0)</f>
        <v>直连</v>
      </c>
    </row>
    <row r="29" s="4" customFormat="1" spans="1:9">
      <c r="A29" s="5">
        <v>18739466180</v>
      </c>
      <c r="B29" s="6">
        <v>44786</v>
      </c>
      <c r="C29" s="6">
        <v>44787</v>
      </c>
      <c r="D29" s="4">
        <v>44</v>
      </c>
      <c r="E29" s="4" t="str">
        <f>VLOOKUP(A29,HOP!A:L,12,0)</f>
        <v>44.00</v>
      </c>
      <c r="F29" s="4" t="str">
        <f>VLOOKUP(A29,HOP!A:C,3,0)</f>
        <v>2654220</v>
      </c>
      <c r="G29" s="4">
        <f t="shared" si="0"/>
        <v>0</v>
      </c>
      <c r="H29" s="4" t="str">
        <f t="shared" si="1"/>
        <v>，2654220</v>
      </c>
      <c r="I29" s="4" t="str">
        <f>VLOOKUP(A29,HOP!A:U,21,0)</f>
        <v>直连</v>
      </c>
    </row>
    <row r="31" spans="4:4">
      <c r="D31" s="4">
        <f>SUM(D2:D30)</f>
        <v>5831</v>
      </c>
    </row>
    <row r="39" spans="1:1">
      <c r="A39" s="4" t="s">
        <v>173</v>
      </c>
    </row>
    <row r="40" spans="1:1">
      <c r="A40" s="4" t="s">
        <v>174</v>
      </c>
    </row>
    <row r="41" spans="1:1">
      <c r="A41" s="4" t="s">
        <v>175</v>
      </c>
    </row>
  </sheetData>
  <autoFilter ref="A1:X29">
    <filterColumn colId="3">
      <filters>
        <filter val="210"/>
        <filter val="396"/>
        <filter val="358"/>
        <filter val="320"/>
        <filter val="61"/>
        <filter val="63"/>
        <filter val="164"/>
        <filter val="224"/>
        <filter val="364"/>
        <filter val="66"/>
        <filter val="531"/>
        <filter val="32"/>
        <filter val="72"/>
        <filter val="332"/>
        <filter val="275"/>
        <filter val="336"/>
        <filter val="178"/>
        <filter val="338"/>
        <filter val="200"/>
        <filter val="42"/>
        <filter val="342"/>
        <filter val="44"/>
        <filter val="485"/>
        <filter val="4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D39" sqref="D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13</v>
      </c>
      <c r="F1" s="2" t="s">
        <v>5</v>
      </c>
      <c r="G1" s="2" t="s">
        <v>6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188</v>
      </c>
      <c r="Q1" s="2" t="s">
        <v>189</v>
      </c>
      <c r="R1" s="2" t="s">
        <v>190</v>
      </c>
      <c r="S1" s="2" t="s">
        <v>191</v>
      </c>
      <c r="T1" s="2" t="s">
        <v>192</v>
      </c>
      <c r="U1" s="2" t="s">
        <v>193</v>
      </c>
    </row>
    <row r="2" s="1" customFormat="1" spans="1:21">
      <c r="A2" s="3">
        <v>18739466180</v>
      </c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194</v>
      </c>
      <c r="G2" s="1" t="s">
        <v>198</v>
      </c>
      <c r="H2" s="1" t="s">
        <v>199</v>
      </c>
      <c r="I2" s="1" t="s">
        <v>200</v>
      </c>
      <c r="J2" s="1" t="s">
        <v>30</v>
      </c>
      <c r="K2" s="1" t="s">
        <v>201</v>
      </c>
      <c r="L2" s="1" t="s">
        <v>201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206</v>
      </c>
      <c r="S2" s="1" t="s">
        <v>207</v>
      </c>
      <c r="T2" s="1" t="s">
        <v>208</v>
      </c>
      <c r="U2" s="1" t="s">
        <v>209</v>
      </c>
    </row>
    <row r="3" s="1" customFormat="1" spans="1:21">
      <c r="A3" s="3">
        <v>18737759070</v>
      </c>
      <c r="B3" s="1" t="s">
        <v>194</v>
      </c>
      <c r="C3" s="1" t="s">
        <v>210</v>
      </c>
      <c r="D3" s="1" t="s">
        <v>211</v>
      </c>
      <c r="E3" s="1" t="s">
        <v>212</v>
      </c>
      <c r="F3" s="1" t="s">
        <v>194</v>
      </c>
      <c r="G3" s="1" t="s">
        <v>198</v>
      </c>
      <c r="H3" s="1" t="s">
        <v>199</v>
      </c>
      <c r="I3" s="1" t="s">
        <v>213</v>
      </c>
      <c r="J3" s="1" t="s">
        <v>30</v>
      </c>
      <c r="K3" s="1" t="s">
        <v>214</v>
      </c>
      <c r="L3" s="1" t="s">
        <v>214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215</v>
      </c>
      <c r="S3" s="1" t="s">
        <v>207</v>
      </c>
      <c r="T3" s="1" t="s">
        <v>208</v>
      </c>
      <c r="U3" s="1" t="s">
        <v>209</v>
      </c>
    </row>
    <row r="4" s="1" customFormat="1" spans="1:21">
      <c r="A4" s="3">
        <v>18735268204</v>
      </c>
      <c r="B4" s="1" t="s">
        <v>194</v>
      </c>
      <c r="C4" s="1" t="s">
        <v>216</v>
      </c>
      <c r="D4" s="1" t="s">
        <v>217</v>
      </c>
      <c r="E4" s="1" t="s">
        <v>218</v>
      </c>
      <c r="F4" s="1" t="s">
        <v>194</v>
      </c>
      <c r="G4" s="1" t="s">
        <v>198</v>
      </c>
      <c r="H4" s="1" t="s">
        <v>199</v>
      </c>
      <c r="I4" s="1" t="s">
        <v>219</v>
      </c>
      <c r="J4" s="1" t="s">
        <v>30</v>
      </c>
      <c r="K4" s="1" t="s">
        <v>220</v>
      </c>
      <c r="L4" s="1" t="s">
        <v>220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205</v>
      </c>
      <c r="R4" s="1" t="s">
        <v>221</v>
      </c>
      <c r="S4" s="1" t="s">
        <v>207</v>
      </c>
      <c r="T4" s="1" t="s">
        <v>208</v>
      </c>
      <c r="U4" s="1" t="s">
        <v>209</v>
      </c>
    </row>
    <row r="5" s="1" customFormat="1" spans="1:21">
      <c r="A5" s="3">
        <v>18730098606</v>
      </c>
      <c r="B5" s="1" t="s">
        <v>222</v>
      </c>
      <c r="C5" s="1" t="s">
        <v>223</v>
      </c>
      <c r="D5" s="1" t="s">
        <v>224</v>
      </c>
      <c r="E5" s="1" t="s">
        <v>225</v>
      </c>
      <c r="F5" s="1" t="s">
        <v>194</v>
      </c>
      <c r="G5" s="1" t="s">
        <v>198</v>
      </c>
      <c r="H5" s="1" t="s">
        <v>199</v>
      </c>
      <c r="I5" s="1" t="s">
        <v>226</v>
      </c>
      <c r="J5" s="1" t="s">
        <v>30</v>
      </c>
      <c r="K5" s="1" t="s">
        <v>227</v>
      </c>
      <c r="L5" s="1" t="s">
        <v>227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205</v>
      </c>
      <c r="R5" s="1" t="s">
        <v>228</v>
      </c>
      <c r="S5" s="1" t="s">
        <v>207</v>
      </c>
      <c r="T5" s="1" t="s">
        <v>208</v>
      </c>
      <c r="U5" s="1" t="s">
        <v>209</v>
      </c>
    </row>
    <row r="6" s="1" customFormat="1" spans="1:21">
      <c r="A6" s="3">
        <v>18729444253</v>
      </c>
      <c r="B6" s="1" t="s">
        <v>222</v>
      </c>
      <c r="C6" s="1" t="s">
        <v>229</v>
      </c>
      <c r="D6" s="1" t="s">
        <v>230</v>
      </c>
      <c r="E6" s="1" t="s">
        <v>231</v>
      </c>
      <c r="F6" s="1" t="s">
        <v>222</v>
      </c>
      <c r="G6" s="1" t="s">
        <v>198</v>
      </c>
      <c r="H6" s="1" t="s">
        <v>199</v>
      </c>
      <c r="I6" s="1" t="s">
        <v>232</v>
      </c>
      <c r="J6" s="1" t="s">
        <v>30</v>
      </c>
      <c r="K6" s="1" t="s">
        <v>233</v>
      </c>
      <c r="L6" s="1" t="s">
        <v>233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205</v>
      </c>
      <c r="R6" s="1" t="s">
        <v>234</v>
      </c>
      <c r="S6" s="1" t="s">
        <v>207</v>
      </c>
      <c r="T6" s="1" t="s">
        <v>208</v>
      </c>
      <c r="U6" s="1" t="s">
        <v>209</v>
      </c>
    </row>
    <row r="7" s="1" customFormat="1" spans="1:21">
      <c r="A7" s="3">
        <v>18728918243</v>
      </c>
      <c r="B7" s="1" t="s">
        <v>222</v>
      </c>
      <c r="C7" s="1" t="s">
        <v>235</v>
      </c>
      <c r="D7" s="1" t="s">
        <v>236</v>
      </c>
      <c r="E7" s="1" t="s">
        <v>237</v>
      </c>
      <c r="F7" s="1" t="s">
        <v>194</v>
      </c>
      <c r="G7" s="1" t="s">
        <v>198</v>
      </c>
      <c r="H7" s="1" t="s">
        <v>199</v>
      </c>
      <c r="I7" s="1" t="s">
        <v>238</v>
      </c>
      <c r="J7" s="1" t="s">
        <v>30</v>
      </c>
      <c r="K7" s="1" t="s">
        <v>239</v>
      </c>
      <c r="L7" s="1" t="s">
        <v>239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205</v>
      </c>
      <c r="R7" s="1" t="s">
        <v>240</v>
      </c>
      <c r="S7" s="1" t="s">
        <v>207</v>
      </c>
      <c r="T7" s="1" t="s">
        <v>208</v>
      </c>
      <c r="U7" s="1" t="s">
        <v>209</v>
      </c>
    </row>
    <row r="8" s="1" customFormat="1" spans="1:21">
      <c r="A8" s="3">
        <v>18723967318</v>
      </c>
      <c r="B8" s="1" t="s">
        <v>222</v>
      </c>
      <c r="C8" s="1" t="s">
        <v>241</v>
      </c>
      <c r="D8" s="1" t="s">
        <v>242</v>
      </c>
      <c r="E8" s="1" t="s">
        <v>243</v>
      </c>
      <c r="F8" s="1" t="s">
        <v>194</v>
      </c>
      <c r="G8" s="1" t="s">
        <v>198</v>
      </c>
      <c r="H8" s="1" t="s">
        <v>199</v>
      </c>
      <c r="I8" s="1" t="s">
        <v>244</v>
      </c>
      <c r="J8" s="1" t="s">
        <v>30</v>
      </c>
      <c r="K8" s="1" t="s">
        <v>245</v>
      </c>
      <c r="L8" s="1" t="s">
        <v>245</v>
      </c>
      <c r="M8" s="1" t="s">
        <v>202</v>
      </c>
      <c r="N8" s="1" t="s">
        <v>202</v>
      </c>
      <c r="O8" s="1" t="s">
        <v>203</v>
      </c>
      <c r="P8" s="1" t="s">
        <v>204</v>
      </c>
      <c r="Q8" s="1" t="s">
        <v>205</v>
      </c>
      <c r="R8" s="1" t="s">
        <v>246</v>
      </c>
      <c r="S8" s="1" t="s">
        <v>207</v>
      </c>
      <c r="T8" s="1" t="s">
        <v>208</v>
      </c>
      <c r="U8" s="1" t="s">
        <v>209</v>
      </c>
    </row>
    <row r="9" s="1" customFormat="1" spans="1:21">
      <c r="A9" s="3">
        <v>18719545552</v>
      </c>
      <c r="B9" s="1" t="s">
        <v>222</v>
      </c>
      <c r="C9" s="1" t="s">
        <v>247</v>
      </c>
      <c r="D9" s="1" t="s">
        <v>248</v>
      </c>
      <c r="E9" s="1" t="s">
        <v>249</v>
      </c>
      <c r="F9" s="1" t="s">
        <v>194</v>
      </c>
      <c r="G9" s="1" t="s">
        <v>198</v>
      </c>
      <c r="H9" s="1" t="s">
        <v>199</v>
      </c>
      <c r="I9" s="1" t="s">
        <v>250</v>
      </c>
      <c r="J9" s="1" t="s">
        <v>30</v>
      </c>
      <c r="K9" s="1" t="s">
        <v>251</v>
      </c>
      <c r="L9" s="1" t="s">
        <v>251</v>
      </c>
      <c r="M9" s="1" t="s">
        <v>202</v>
      </c>
      <c r="N9" s="1" t="s">
        <v>202</v>
      </c>
      <c r="O9" s="1" t="s">
        <v>203</v>
      </c>
      <c r="P9" s="1" t="s">
        <v>204</v>
      </c>
      <c r="Q9" s="1" t="s">
        <v>205</v>
      </c>
      <c r="R9" s="1" t="s">
        <v>252</v>
      </c>
      <c r="S9" s="1" t="s">
        <v>207</v>
      </c>
      <c r="T9" s="1" t="s">
        <v>208</v>
      </c>
      <c r="U9" s="1" t="s">
        <v>209</v>
      </c>
    </row>
    <row r="10" s="1" customFormat="1" spans="1:21">
      <c r="A10" s="3">
        <v>18717815146</v>
      </c>
      <c r="B10" s="1" t="s">
        <v>253</v>
      </c>
      <c r="C10" s="1" t="s">
        <v>254</v>
      </c>
      <c r="D10" s="1" t="s">
        <v>248</v>
      </c>
      <c r="E10" s="1" t="s">
        <v>255</v>
      </c>
      <c r="F10" s="1" t="s">
        <v>194</v>
      </c>
      <c r="G10" s="1" t="s">
        <v>198</v>
      </c>
      <c r="H10" s="1" t="s">
        <v>199</v>
      </c>
      <c r="I10" s="1" t="s">
        <v>256</v>
      </c>
      <c r="J10" s="1" t="s">
        <v>30</v>
      </c>
      <c r="K10" s="1" t="s">
        <v>251</v>
      </c>
      <c r="L10" s="1" t="s">
        <v>251</v>
      </c>
      <c r="M10" s="1" t="s">
        <v>202</v>
      </c>
      <c r="N10" s="1" t="s">
        <v>202</v>
      </c>
      <c r="O10" s="1" t="s">
        <v>203</v>
      </c>
      <c r="P10" s="1" t="s">
        <v>204</v>
      </c>
      <c r="Q10" s="1" t="s">
        <v>205</v>
      </c>
      <c r="R10" s="1" t="s">
        <v>257</v>
      </c>
      <c r="S10" s="1" t="s">
        <v>207</v>
      </c>
      <c r="T10" s="1" t="s">
        <v>208</v>
      </c>
      <c r="U10" s="1" t="s">
        <v>209</v>
      </c>
    </row>
    <row r="11" s="1" customFormat="1" spans="1:21">
      <c r="A11" s="3">
        <v>18715779372</v>
      </c>
      <c r="B11" s="1" t="s">
        <v>253</v>
      </c>
      <c r="C11" s="1" t="s">
        <v>258</v>
      </c>
      <c r="D11" s="1" t="s">
        <v>259</v>
      </c>
      <c r="E11" s="1" t="s">
        <v>260</v>
      </c>
      <c r="F11" s="1" t="s">
        <v>253</v>
      </c>
      <c r="G11" s="1" t="s">
        <v>198</v>
      </c>
      <c r="H11" s="1" t="s">
        <v>199</v>
      </c>
      <c r="I11" s="1" t="s">
        <v>261</v>
      </c>
      <c r="J11" s="1" t="s">
        <v>30</v>
      </c>
      <c r="K11" s="1" t="s">
        <v>262</v>
      </c>
      <c r="L11" s="1" t="s">
        <v>262</v>
      </c>
      <c r="M11" s="1" t="s">
        <v>202</v>
      </c>
      <c r="N11" s="1" t="s">
        <v>202</v>
      </c>
      <c r="O11" s="1" t="s">
        <v>203</v>
      </c>
      <c r="P11" s="1" t="s">
        <v>204</v>
      </c>
      <c r="Q11" s="1" t="s">
        <v>205</v>
      </c>
      <c r="R11" s="1" t="s">
        <v>263</v>
      </c>
      <c r="S11" s="1" t="s">
        <v>207</v>
      </c>
      <c r="T11" s="1" t="s">
        <v>208</v>
      </c>
      <c r="U11" s="1" t="s">
        <v>209</v>
      </c>
    </row>
    <row r="12" s="1" customFormat="1" spans="1:21">
      <c r="A12" s="3">
        <v>18719643802</v>
      </c>
      <c r="B12" s="1" t="s">
        <v>222</v>
      </c>
      <c r="C12" s="1" t="s">
        <v>264</v>
      </c>
      <c r="D12" s="1" t="s">
        <v>265</v>
      </c>
      <c r="E12" s="1" t="s">
        <v>266</v>
      </c>
      <c r="F12" s="1" t="s">
        <v>194</v>
      </c>
      <c r="G12" s="1" t="s">
        <v>198</v>
      </c>
      <c r="H12" s="1" t="s">
        <v>199</v>
      </c>
      <c r="I12" s="1" t="s">
        <v>267</v>
      </c>
      <c r="J12" s="1" t="s">
        <v>30</v>
      </c>
      <c r="K12" s="1" t="s">
        <v>268</v>
      </c>
      <c r="L12" s="1" t="s">
        <v>268</v>
      </c>
      <c r="M12" s="1" t="s">
        <v>202</v>
      </c>
      <c r="N12" s="1" t="s">
        <v>202</v>
      </c>
      <c r="O12" s="1" t="s">
        <v>203</v>
      </c>
      <c r="P12" s="1" t="s">
        <v>204</v>
      </c>
      <c r="Q12" s="1" t="s">
        <v>205</v>
      </c>
      <c r="R12" s="1" t="s">
        <v>269</v>
      </c>
      <c r="S12" s="1" t="s">
        <v>207</v>
      </c>
      <c r="T12" s="1" t="s">
        <v>208</v>
      </c>
      <c r="U12" s="1" t="s">
        <v>209</v>
      </c>
    </row>
    <row r="13" s="1" customFormat="1" spans="1:21">
      <c r="A13" s="3">
        <v>18708437825</v>
      </c>
      <c r="B13" s="1" t="s">
        <v>253</v>
      </c>
      <c r="C13" s="1" t="s">
        <v>270</v>
      </c>
      <c r="D13" s="1" t="s">
        <v>230</v>
      </c>
      <c r="E13" s="1" t="s">
        <v>271</v>
      </c>
      <c r="F13" s="1" t="s">
        <v>253</v>
      </c>
      <c r="G13" s="1" t="s">
        <v>198</v>
      </c>
      <c r="H13" s="1" t="s">
        <v>199</v>
      </c>
      <c r="I13" s="1" t="s">
        <v>272</v>
      </c>
      <c r="J13" s="1" t="s">
        <v>30</v>
      </c>
      <c r="K13" s="1" t="s">
        <v>273</v>
      </c>
      <c r="L13" s="1" t="s">
        <v>273</v>
      </c>
      <c r="M13" s="1" t="s">
        <v>202</v>
      </c>
      <c r="N13" s="1" t="s">
        <v>202</v>
      </c>
      <c r="O13" s="1" t="s">
        <v>203</v>
      </c>
      <c r="P13" s="1" t="s">
        <v>204</v>
      </c>
      <c r="Q13" s="1" t="s">
        <v>205</v>
      </c>
      <c r="R13" s="1" t="s">
        <v>274</v>
      </c>
      <c r="S13" s="1" t="s">
        <v>207</v>
      </c>
      <c r="T13" s="1" t="s">
        <v>208</v>
      </c>
      <c r="U13" s="1" t="s">
        <v>209</v>
      </c>
    </row>
    <row r="14" s="1" customFormat="1" spans="1:21">
      <c r="A14" s="3">
        <v>18697819409</v>
      </c>
      <c r="B14" s="1" t="s">
        <v>275</v>
      </c>
      <c r="C14" s="1" t="s">
        <v>276</v>
      </c>
      <c r="D14" s="1" t="s">
        <v>277</v>
      </c>
      <c r="E14" s="1" t="s">
        <v>278</v>
      </c>
      <c r="F14" s="1" t="s">
        <v>194</v>
      </c>
      <c r="G14" s="1" t="s">
        <v>198</v>
      </c>
      <c r="H14" s="1" t="s">
        <v>199</v>
      </c>
      <c r="I14" s="1" t="s">
        <v>279</v>
      </c>
      <c r="J14" s="1" t="s">
        <v>30</v>
      </c>
      <c r="K14" s="1" t="s">
        <v>280</v>
      </c>
      <c r="L14" s="1" t="s">
        <v>280</v>
      </c>
      <c r="M14" s="1" t="s">
        <v>202</v>
      </c>
      <c r="N14" s="1" t="s">
        <v>202</v>
      </c>
      <c r="O14" s="1" t="s">
        <v>203</v>
      </c>
      <c r="P14" s="1" t="s">
        <v>204</v>
      </c>
      <c r="Q14" s="1" t="s">
        <v>205</v>
      </c>
      <c r="R14" s="1" t="s">
        <v>281</v>
      </c>
      <c r="S14" s="1" t="s">
        <v>207</v>
      </c>
      <c r="T14" s="1" t="s">
        <v>208</v>
      </c>
      <c r="U14" s="1" t="s">
        <v>209</v>
      </c>
    </row>
    <row r="15" s="1" customFormat="1" spans="1:21">
      <c r="A15" s="3">
        <v>18708832606</v>
      </c>
      <c r="B15" s="1" t="s">
        <v>253</v>
      </c>
      <c r="C15" s="1" t="s">
        <v>282</v>
      </c>
      <c r="D15" s="1" t="s">
        <v>283</v>
      </c>
      <c r="E15" s="1" t="s">
        <v>284</v>
      </c>
      <c r="F15" s="1" t="s">
        <v>222</v>
      </c>
      <c r="G15" s="1" t="s">
        <v>198</v>
      </c>
      <c r="H15" s="1" t="s">
        <v>199</v>
      </c>
      <c r="I15" s="1" t="s">
        <v>285</v>
      </c>
      <c r="J15" s="1" t="s">
        <v>30</v>
      </c>
      <c r="K15" s="1" t="s">
        <v>286</v>
      </c>
      <c r="L15" s="1" t="s">
        <v>286</v>
      </c>
      <c r="M15" s="1" t="s">
        <v>202</v>
      </c>
      <c r="N15" s="1" t="s">
        <v>202</v>
      </c>
      <c r="O15" s="1" t="s">
        <v>203</v>
      </c>
      <c r="P15" s="1" t="s">
        <v>204</v>
      </c>
      <c r="Q15" s="1" t="s">
        <v>205</v>
      </c>
      <c r="R15" s="1" t="s">
        <v>287</v>
      </c>
      <c r="S15" s="1" t="s">
        <v>207</v>
      </c>
      <c r="T15" s="1" t="s">
        <v>208</v>
      </c>
      <c r="U15" s="1" t="s">
        <v>209</v>
      </c>
    </row>
    <row r="16" s="1" customFormat="1" spans="1:21">
      <c r="A16" s="3">
        <v>18696105446</v>
      </c>
      <c r="B16" s="1" t="s">
        <v>288</v>
      </c>
      <c r="C16" s="1" t="s">
        <v>289</v>
      </c>
      <c r="D16" s="1" t="s">
        <v>290</v>
      </c>
      <c r="E16" s="1" t="s">
        <v>291</v>
      </c>
      <c r="F16" s="1" t="s">
        <v>194</v>
      </c>
      <c r="G16" s="1" t="s">
        <v>198</v>
      </c>
      <c r="H16" s="1" t="s">
        <v>199</v>
      </c>
      <c r="I16" s="1" t="s">
        <v>292</v>
      </c>
      <c r="J16" s="1" t="s">
        <v>30</v>
      </c>
      <c r="K16" s="1" t="s">
        <v>293</v>
      </c>
      <c r="L16" s="1" t="s">
        <v>293</v>
      </c>
      <c r="M16" s="1" t="s">
        <v>202</v>
      </c>
      <c r="N16" s="1" t="s">
        <v>202</v>
      </c>
      <c r="O16" s="1" t="s">
        <v>203</v>
      </c>
      <c r="P16" s="1" t="s">
        <v>204</v>
      </c>
      <c r="Q16" s="1" t="s">
        <v>205</v>
      </c>
      <c r="R16" s="1" t="s">
        <v>294</v>
      </c>
      <c r="S16" s="1" t="s">
        <v>207</v>
      </c>
      <c r="T16" s="1" t="s">
        <v>208</v>
      </c>
      <c r="U16" s="1" t="s">
        <v>209</v>
      </c>
    </row>
    <row r="17" s="1" customFormat="1" spans="1:21">
      <c r="A17" s="3">
        <v>18686610991</v>
      </c>
      <c r="B17" s="1" t="s">
        <v>288</v>
      </c>
      <c r="C17" s="1" t="s">
        <v>295</v>
      </c>
      <c r="D17" s="1" t="s">
        <v>296</v>
      </c>
      <c r="E17" s="1" t="s">
        <v>297</v>
      </c>
      <c r="F17" s="1" t="s">
        <v>194</v>
      </c>
      <c r="G17" s="1" t="s">
        <v>198</v>
      </c>
      <c r="H17" s="1" t="s">
        <v>199</v>
      </c>
      <c r="I17" s="1" t="s">
        <v>298</v>
      </c>
      <c r="J17" s="1" t="s">
        <v>30</v>
      </c>
      <c r="K17" s="1" t="s">
        <v>299</v>
      </c>
      <c r="L17" s="1" t="s">
        <v>299</v>
      </c>
      <c r="M17" s="1" t="s">
        <v>202</v>
      </c>
      <c r="N17" s="1" t="s">
        <v>202</v>
      </c>
      <c r="O17" s="1" t="s">
        <v>203</v>
      </c>
      <c r="P17" s="1" t="s">
        <v>204</v>
      </c>
      <c r="Q17" s="1" t="s">
        <v>205</v>
      </c>
      <c r="R17" s="1" t="s">
        <v>300</v>
      </c>
      <c r="S17" s="1" t="s">
        <v>207</v>
      </c>
      <c r="T17" s="1" t="s">
        <v>208</v>
      </c>
      <c r="U17" s="1" t="s">
        <v>209</v>
      </c>
    </row>
    <row r="18" s="1" customFormat="1" spans="1:21">
      <c r="A18" s="3">
        <v>18686574184</v>
      </c>
      <c r="B18" s="1" t="s">
        <v>288</v>
      </c>
      <c r="C18" s="1" t="s">
        <v>301</v>
      </c>
      <c r="D18" s="1" t="s">
        <v>302</v>
      </c>
      <c r="E18" s="1" t="s">
        <v>303</v>
      </c>
      <c r="F18" s="1" t="s">
        <v>194</v>
      </c>
      <c r="G18" s="1" t="s">
        <v>198</v>
      </c>
      <c r="H18" s="1" t="s">
        <v>199</v>
      </c>
      <c r="I18" s="1" t="s">
        <v>304</v>
      </c>
      <c r="J18" s="1" t="s">
        <v>30</v>
      </c>
      <c r="K18" s="1" t="s">
        <v>305</v>
      </c>
      <c r="L18" s="1" t="s">
        <v>305</v>
      </c>
      <c r="M18" s="1" t="s">
        <v>202</v>
      </c>
      <c r="N18" s="1" t="s">
        <v>202</v>
      </c>
      <c r="O18" s="1" t="s">
        <v>203</v>
      </c>
      <c r="P18" s="1" t="s">
        <v>204</v>
      </c>
      <c r="Q18" s="1" t="s">
        <v>205</v>
      </c>
      <c r="R18" s="1" t="s">
        <v>306</v>
      </c>
      <c r="S18" s="1" t="s">
        <v>207</v>
      </c>
      <c r="T18" s="1" t="s">
        <v>208</v>
      </c>
      <c r="U18" s="1" t="s">
        <v>209</v>
      </c>
    </row>
    <row r="19" s="1" customFormat="1" spans="1:21">
      <c r="A19" s="3">
        <v>18621536694</v>
      </c>
      <c r="B19" s="1" t="s">
        <v>307</v>
      </c>
      <c r="C19" s="1" t="s">
        <v>308</v>
      </c>
      <c r="D19" s="1" t="s">
        <v>309</v>
      </c>
      <c r="E19" s="1" t="s">
        <v>310</v>
      </c>
      <c r="F19" s="1" t="s">
        <v>194</v>
      </c>
      <c r="G19" s="1" t="s">
        <v>198</v>
      </c>
      <c r="H19" s="1" t="s">
        <v>199</v>
      </c>
      <c r="I19" s="1" t="s">
        <v>311</v>
      </c>
      <c r="J19" s="1" t="s">
        <v>30</v>
      </c>
      <c r="K19" s="1" t="s">
        <v>312</v>
      </c>
      <c r="L19" s="1" t="s">
        <v>312</v>
      </c>
      <c r="M19" s="1" t="s">
        <v>202</v>
      </c>
      <c r="N19" s="1" t="s">
        <v>202</v>
      </c>
      <c r="O19" s="1" t="s">
        <v>203</v>
      </c>
      <c r="P19" s="1" t="s">
        <v>204</v>
      </c>
      <c r="Q19" s="1" t="s">
        <v>205</v>
      </c>
      <c r="R19" s="1" t="s">
        <v>313</v>
      </c>
      <c r="S19" s="1" t="s">
        <v>207</v>
      </c>
      <c r="T19" s="1" t="s">
        <v>208</v>
      </c>
      <c r="U19" s="1" t="s">
        <v>209</v>
      </c>
    </row>
    <row r="20" s="1" customFormat="1" spans="1:21">
      <c r="A20" s="3">
        <v>18595714245</v>
      </c>
      <c r="B20" s="1" t="s">
        <v>314</v>
      </c>
      <c r="C20" s="1" t="s">
        <v>315</v>
      </c>
      <c r="D20" s="1" t="s">
        <v>316</v>
      </c>
      <c r="E20" s="1" t="s">
        <v>317</v>
      </c>
      <c r="F20" s="1" t="s">
        <v>194</v>
      </c>
      <c r="G20" s="1" t="s">
        <v>198</v>
      </c>
      <c r="H20" s="1" t="s">
        <v>199</v>
      </c>
      <c r="I20" s="1" t="s">
        <v>318</v>
      </c>
      <c r="J20" s="1" t="s">
        <v>30</v>
      </c>
      <c r="K20" s="1" t="s">
        <v>319</v>
      </c>
      <c r="L20" s="1" t="s">
        <v>319</v>
      </c>
      <c r="M20" s="1" t="s">
        <v>202</v>
      </c>
      <c r="N20" s="1" t="s">
        <v>202</v>
      </c>
      <c r="O20" s="1" t="s">
        <v>203</v>
      </c>
      <c r="P20" s="1" t="s">
        <v>204</v>
      </c>
      <c r="Q20" s="1" t="s">
        <v>205</v>
      </c>
      <c r="R20" s="1" t="s">
        <v>320</v>
      </c>
      <c r="S20" s="1" t="s">
        <v>207</v>
      </c>
      <c r="T20" s="1" t="s">
        <v>208</v>
      </c>
      <c r="U20" s="1" t="s">
        <v>209</v>
      </c>
    </row>
    <row r="21" s="1" customFormat="1" spans="1:21">
      <c r="A21" s="3">
        <v>18562314266</v>
      </c>
      <c r="B21" s="1" t="s">
        <v>321</v>
      </c>
      <c r="C21" s="1" t="s">
        <v>322</v>
      </c>
      <c r="D21" s="1" t="s">
        <v>323</v>
      </c>
      <c r="E21" s="1" t="s">
        <v>324</v>
      </c>
      <c r="F21" s="1" t="s">
        <v>222</v>
      </c>
      <c r="G21" s="1" t="s">
        <v>198</v>
      </c>
      <c r="H21" s="1" t="s">
        <v>199</v>
      </c>
      <c r="I21" s="1" t="s">
        <v>325</v>
      </c>
      <c r="J21" s="1" t="s">
        <v>30</v>
      </c>
      <c r="K21" s="1" t="s">
        <v>326</v>
      </c>
      <c r="L21" s="1" t="s">
        <v>326</v>
      </c>
      <c r="M21" s="1" t="s">
        <v>202</v>
      </c>
      <c r="N21" s="1" t="s">
        <v>202</v>
      </c>
      <c r="O21" s="1" t="s">
        <v>203</v>
      </c>
      <c r="P21" s="1" t="s">
        <v>204</v>
      </c>
      <c r="Q21" s="1" t="s">
        <v>205</v>
      </c>
      <c r="R21" s="1" t="s">
        <v>327</v>
      </c>
      <c r="S21" s="1" t="s">
        <v>207</v>
      </c>
      <c r="T21" s="1" t="s">
        <v>208</v>
      </c>
      <c r="U21" s="1" t="s">
        <v>209</v>
      </c>
    </row>
    <row r="22" s="1" customFormat="1" spans="1:21">
      <c r="A22" s="3">
        <v>18513694560</v>
      </c>
      <c r="B22" s="1" t="s">
        <v>328</v>
      </c>
      <c r="C22" s="1" t="s">
        <v>329</v>
      </c>
      <c r="D22" s="1" t="s">
        <v>330</v>
      </c>
      <c r="E22" s="1" t="s">
        <v>331</v>
      </c>
      <c r="F22" s="1" t="s">
        <v>194</v>
      </c>
      <c r="G22" s="1" t="s">
        <v>198</v>
      </c>
      <c r="H22" s="1" t="s">
        <v>199</v>
      </c>
      <c r="I22" s="1" t="s">
        <v>332</v>
      </c>
      <c r="J22" s="1" t="s">
        <v>30</v>
      </c>
      <c r="K22" s="1" t="s">
        <v>333</v>
      </c>
      <c r="L22" s="1" t="s">
        <v>333</v>
      </c>
      <c r="M22" s="1" t="s">
        <v>202</v>
      </c>
      <c r="N22" s="1" t="s">
        <v>202</v>
      </c>
      <c r="O22" s="1" t="s">
        <v>203</v>
      </c>
      <c r="P22" s="1" t="s">
        <v>204</v>
      </c>
      <c r="Q22" s="1" t="s">
        <v>205</v>
      </c>
      <c r="R22" s="1" t="s">
        <v>334</v>
      </c>
      <c r="S22" s="1" t="s">
        <v>207</v>
      </c>
      <c r="T22" s="1" t="s">
        <v>208</v>
      </c>
      <c r="U22" s="1" t="s">
        <v>209</v>
      </c>
    </row>
    <row r="23" s="1" customFormat="1" spans="1:21">
      <c r="A23" s="3">
        <v>18453286392</v>
      </c>
      <c r="B23" s="1" t="s">
        <v>335</v>
      </c>
      <c r="C23" s="1" t="s">
        <v>336</v>
      </c>
      <c r="D23" s="1" t="s">
        <v>337</v>
      </c>
      <c r="E23" s="1" t="s">
        <v>338</v>
      </c>
      <c r="F23" s="1" t="s">
        <v>222</v>
      </c>
      <c r="G23" s="1" t="s">
        <v>198</v>
      </c>
      <c r="H23" s="1" t="s">
        <v>199</v>
      </c>
      <c r="I23" s="1" t="s">
        <v>339</v>
      </c>
      <c r="J23" s="1" t="s">
        <v>30</v>
      </c>
      <c r="K23" s="1" t="s">
        <v>340</v>
      </c>
      <c r="L23" s="1" t="s">
        <v>340</v>
      </c>
      <c r="M23" s="1" t="s">
        <v>202</v>
      </c>
      <c r="N23" s="1" t="s">
        <v>202</v>
      </c>
      <c r="O23" s="1" t="s">
        <v>203</v>
      </c>
      <c r="P23" s="1" t="s">
        <v>204</v>
      </c>
      <c r="Q23" s="1" t="s">
        <v>205</v>
      </c>
      <c r="R23" s="1" t="s">
        <v>341</v>
      </c>
      <c r="S23" s="1" t="s">
        <v>207</v>
      </c>
      <c r="T23" s="1" t="s">
        <v>208</v>
      </c>
      <c r="U23" s="1" t="s">
        <v>209</v>
      </c>
    </row>
    <row r="24" s="1" customFormat="1" spans="1:21">
      <c r="A24" s="3">
        <v>18247513790</v>
      </c>
      <c r="B24" s="1" t="s">
        <v>342</v>
      </c>
      <c r="C24" s="1" t="s">
        <v>343</v>
      </c>
      <c r="D24" s="1" t="s">
        <v>344</v>
      </c>
      <c r="E24" s="1" t="s">
        <v>345</v>
      </c>
      <c r="F24" s="1" t="s">
        <v>222</v>
      </c>
      <c r="G24" s="1" t="s">
        <v>198</v>
      </c>
      <c r="H24" s="1" t="s">
        <v>199</v>
      </c>
      <c r="I24" s="1" t="s">
        <v>346</v>
      </c>
      <c r="J24" s="1" t="s">
        <v>30</v>
      </c>
      <c r="K24" s="1" t="s">
        <v>347</v>
      </c>
      <c r="L24" s="1" t="s">
        <v>347</v>
      </c>
      <c r="M24" s="1" t="s">
        <v>202</v>
      </c>
      <c r="N24" s="1" t="s">
        <v>202</v>
      </c>
      <c r="O24" s="1" t="s">
        <v>203</v>
      </c>
      <c r="P24" s="1" t="s">
        <v>204</v>
      </c>
      <c r="Q24" s="1" t="s">
        <v>205</v>
      </c>
      <c r="R24" s="1" t="s">
        <v>348</v>
      </c>
      <c r="S24" s="1" t="s">
        <v>207</v>
      </c>
      <c r="T24" s="1" t="s">
        <v>208</v>
      </c>
      <c r="U24" s="1" t="s">
        <v>209</v>
      </c>
    </row>
    <row r="25" s="1" customFormat="1" spans="1:21">
      <c r="A25" s="3">
        <v>18119433218</v>
      </c>
      <c r="B25" s="1" t="s">
        <v>349</v>
      </c>
      <c r="C25" s="1" t="s">
        <v>350</v>
      </c>
      <c r="D25" s="1" t="s">
        <v>351</v>
      </c>
      <c r="E25" s="1" t="s">
        <v>352</v>
      </c>
      <c r="F25" s="1" t="s">
        <v>275</v>
      </c>
      <c r="G25" s="1" t="s">
        <v>198</v>
      </c>
      <c r="H25" s="1" t="s">
        <v>199</v>
      </c>
      <c r="I25" s="1" t="s">
        <v>353</v>
      </c>
      <c r="J25" s="1" t="s">
        <v>30</v>
      </c>
      <c r="K25" s="1" t="s">
        <v>354</v>
      </c>
      <c r="L25" s="1" t="s">
        <v>354</v>
      </c>
      <c r="M25" s="1" t="s">
        <v>202</v>
      </c>
      <c r="N25" s="1" t="s">
        <v>202</v>
      </c>
      <c r="O25" s="1" t="s">
        <v>203</v>
      </c>
      <c r="P25" s="1" t="s">
        <v>204</v>
      </c>
      <c r="Q25" s="1" t="s">
        <v>205</v>
      </c>
      <c r="R25" s="1" t="s">
        <v>355</v>
      </c>
      <c r="S25" s="1" t="s">
        <v>207</v>
      </c>
      <c r="T25" s="1" t="s">
        <v>208</v>
      </c>
      <c r="U25" s="1" t="s">
        <v>209</v>
      </c>
    </row>
    <row r="26" s="1" customFormat="1" spans="1:21">
      <c r="A26" s="3">
        <v>17843399420</v>
      </c>
      <c r="B26" s="1" t="s">
        <v>356</v>
      </c>
      <c r="C26" s="1" t="s">
        <v>357</v>
      </c>
      <c r="D26" s="1" t="s">
        <v>358</v>
      </c>
      <c r="E26" s="1" t="s">
        <v>359</v>
      </c>
      <c r="F26" s="1" t="s">
        <v>194</v>
      </c>
      <c r="G26" s="1" t="s">
        <v>198</v>
      </c>
      <c r="H26" s="1" t="s">
        <v>199</v>
      </c>
      <c r="I26" s="1" t="s">
        <v>360</v>
      </c>
      <c r="J26" s="1" t="s">
        <v>30</v>
      </c>
      <c r="K26" s="1" t="s">
        <v>361</v>
      </c>
      <c r="L26" s="1" t="s">
        <v>361</v>
      </c>
      <c r="M26" s="1" t="s">
        <v>202</v>
      </c>
      <c r="N26" s="1" t="s">
        <v>202</v>
      </c>
      <c r="O26" s="1" t="s">
        <v>203</v>
      </c>
      <c r="P26" s="1" t="s">
        <v>204</v>
      </c>
      <c r="Q26" s="1" t="s">
        <v>205</v>
      </c>
      <c r="R26" s="1" t="s">
        <v>362</v>
      </c>
      <c r="S26" s="1" t="s">
        <v>207</v>
      </c>
      <c r="T26" s="1" t="s">
        <v>208</v>
      </c>
      <c r="U26" s="1" t="s">
        <v>209</v>
      </c>
    </row>
    <row r="27" s="1" customFormat="1" spans="1:21">
      <c r="A27" s="3">
        <v>17814055984</v>
      </c>
      <c r="B27" s="1" t="s">
        <v>363</v>
      </c>
      <c r="C27" s="1" t="s">
        <v>364</v>
      </c>
      <c r="D27" s="1" t="s">
        <v>365</v>
      </c>
      <c r="E27" s="1" t="s">
        <v>366</v>
      </c>
      <c r="F27" s="1" t="s">
        <v>222</v>
      </c>
      <c r="G27" s="1" t="s">
        <v>198</v>
      </c>
      <c r="H27" s="1" t="s">
        <v>199</v>
      </c>
      <c r="I27" s="1" t="s">
        <v>367</v>
      </c>
      <c r="J27" s="1" t="s">
        <v>30</v>
      </c>
      <c r="K27" s="1" t="s">
        <v>368</v>
      </c>
      <c r="L27" s="1" t="s">
        <v>368</v>
      </c>
      <c r="M27" s="1" t="s">
        <v>202</v>
      </c>
      <c r="N27" s="1" t="s">
        <v>202</v>
      </c>
      <c r="O27" s="1" t="s">
        <v>203</v>
      </c>
      <c r="P27" s="1" t="s">
        <v>204</v>
      </c>
      <c r="Q27" s="1" t="s">
        <v>205</v>
      </c>
      <c r="R27" s="1" t="s">
        <v>369</v>
      </c>
      <c r="S27" s="1" t="s">
        <v>207</v>
      </c>
      <c r="T27" s="1" t="s">
        <v>208</v>
      </c>
      <c r="U27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2022-08-17T02:46:08Z</dcterms:created>
  <dcterms:modified xsi:type="dcterms:W3CDTF">2022-08-17T02:52:52Z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2755E61C1F524CE9A83D1939476FF33A</vt:lpwstr>
  </property>
  <property fmtid="{D5CDD505-2E9C-101B-9397-08002B2CF9AE}" pid="3" name="KSOProductBuildVer">
    <vt:lpwstr>2052-11.1.0.12302</vt:lpwstr>
  </property>
</Properties>
</file>