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<sst xmlns="http://schemas.openxmlformats.org/spreadsheetml/2006/main" count="574" uniqueCount="242">
  <si>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</si>
  <si>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</si>
  <si>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</si>
  <si>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</si>
  <si>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</si>
  <si>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</si>
  <si>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</si>
  <si>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</si>
  <si>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</si>
  <si>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</si>
  <si>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</si>
  <si>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</si>
  <si>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</si>
  <si>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</si>
  <si>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</si>
  <si>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</si>
  <si>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</si>
  <si>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</si>
  <si>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</si>
  <si>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</si>
  <si>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</si>
  <si>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</si>
  <si>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</si>
  <si>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</si>
  <si>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</si>
  <si>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17878195388	</t>
  </si>
  <si>
    <t>Ctrip</t>
  </si>
  <si>
    <t>正常</t>
  </si>
  <si>
    <t>[布达佩斯]大西洋酒店(Atlantic Hotel)(37217279)</t>
  </si>
  <si>
    <t>客房&lt;2人入住&gt;&lt;不退款&gt;</t>
  </si>
  <si>
    <t>USD</t>
  </si>
  <si>
    <t>Whitehair/Dylan</t>
  </si>
  <si>
    <t>CA5326220818USD</t>
  </si>
  <si>
    <t>未提现</t>
  </si>
  <si>
    <t>携程开票</t>
  </si>
  <si>
    <t xml:space="preserve">	</t>
  </si>
  <si>
    <t xml:space="preserve">179423	</t>
  </si>
  <si>
    <t xml:space="preserve">17936110135	</t>
  </si>
  <si>
    <t>[苏梅岛]苏梅岛蒙天别墅酒店(Montien House)(37204740)</t>
  </si>
  <si>
    <t>园景豪华别墅&lt;早餐&gt;&lt;不退款&gt;&lt;2人入住&gt;</t>
  </si>
  <si>
    <t>shifra rosenzwig/shirit,shifra rosenzwig/shirit</t>
  </si>
  <si>
    <t xml:space="preserve">2551649	</t>
  </si>
  <si>
    <t xml:space="preserve">EXP-1942219169	</t>
  </si>
  <si>
    <t xml:space="preserve">17984789783	</t>
  </si>
  <si>
    <t>[威斯敏斯特城]帕丁顿考特伦敦尊贵酒店(Park Grand Paddington Court)(37210234)</t>
  </si>
  <si>
    <t>豪华双人房&lt;不退款&gt;&lt;2人入住&gt;</t>
  </si>
  <si>
    <t>Heath/Daniel,Hill/Angie</t>
  </si>
  <si>
    <t xml:space="preserve">2562245	</t>
  </si>
  <si>
    <t xml:space="preserve">47428764	</t>
  </si>
  <si>
    <t xml:space="preserve">18514009802	</t>
  </si>
  <si>
    <t>[纽约]纽约中央凯悦大酒店(Hyatt Grand Central New York)(37201271)</t>
  </si>
  <si>
    <t>特大床房&lt;不退款&gt;&lt;2人入住&gt;</t>
  </si>
  <si>
    <t>LINDOTE MONTEIRO/SAULO,NOVAES MONTEIRO/JULIANA DE FATIMA,DE FARIAS MONTEIRO/JOSE EDUARDO, CORREIA CARDOSO MONTEIRO/SIMONE</t>
  </si>
  <si>
    <t xml:space="preserve">2633015	</t>
  </si>
  <si>
    <t xml:space="preserve">28143461	</t>
  </si>
  <si>
    <t xml:space="preserve">18515075358	</t>
  </si>
  <si>
    <t>[Batu Sub-District]阿斯顿因巴图(ASTON Inn Batu)(39659340)</t>
  </si>
  <si>
    <t>高级房间&lt;不退款&gt;&lt;2人入住&gt;</t>
  </si>
  <si>
    <t>Sari/Novita</t>
  </si>
  <si>
    <t xml:space="preserve">18534250751	</t>
  </si>
  <si>
    <t>[釜山]釜山站东横道1号酒店(Toyoko Inn Busan Station No.1)(37240913)</t>
  </si>
  <si>
    <t>迷你双人房&lt;2人入住&gt;&lt;不退款&gt;&lt;早餐&gt;</t>
  </si>
  <si>
    <t>Seo/Hyeong won,Choi/Seul ki</t>
  </si>
  <si>
    <t>取消</t>
  </si>
  <si>
    <t xml:space="preserve">18537566722	</t>
  </si>
  <si>
    <t>[俄克拉何马城]俄克拉何马城21c博物馆酒店(21C Museum Hotel Oklahoma City)(45977434)</t>
  </si>
  <si>
    <t>豪华间&lt;不退款&gt;&lt;2人入住&gt;</t>
  </si>
  <si>
    <t>Lowry/Amelia</t>
  </si>
  <si>
    <t xml:space="preserve">LNMLGPMS	</t>
  </si>
  <si>
    <t xml:space="preserve">18593349257	</t>
  </si>
  <si>
    <t>[曼谷]诺富特暹罗广场酒店 (SHA Plus+)(Novotel Bangkok on Siam Square (SHA Plus+))(37205836)</t>
  </si>
  <si>
    <t>豪华房&lt;不退款&gt;&lt;2人入住&gt;</t>
  </si>
  <si>
    <t>Toh/Kai xuan Shawn</t>
  </si>
  <si>
    <t xml:space="preserve">841096	</t>
  </si>
  <si>
    <t xml:space="preserve">18686626891	</t>
  </si>
  <si>
    <t>[爱达荷福尔斯]乐丽思套房酒店(Le Ritz Hotel &amp; Suites)(40082315)</t>
  </si>
  <si>
    <t>标准间1特大床&lt;不退款&gt;&lt;2人入住&gt;</t>
  </si>
  <si>
    <t>Dib/Gabriel</t>
  </si>
  <si>
    <t xml:space="preserve">85689177	</t>
  </si>
  <si>
    <t xml:space="preserve">18689560742	</t>
  </si>
  <si>
    <t>[曼彻斯特]智选假日曼彻斯特市中心假日酒店(Holiday Inn Express Manchester City Centre, an IHG Hotel)(39036363)</t>
  </si>
  <si>
    <t>双人床房&lt;不退款&gt;&lt;2人入住&gt;</t>
  </si>
  <si>
    <t>HUGH/EDWARD,SHEN/QI</t>
  </si>
  <si>
    <t xml:space="preserve">18719270725	</t>
  </si>
  <si>
    <t>[卡尔加里]艺术酒店(Hotel Arts)(44793583)</t>
  </si>
  <si>
    <t>开放式客房, 1 张特大床&lt;不退款&gt;&lt;2人入住&gt;</t>
  </si>
  <si>
    <t>cook/jeff</t>
  </si>
  <si>
    <t xml:space="preserve">114855166	</t>
  </si>
  <si>
    <t xml:space="preserve">18727003874	</t>
  </si>
  <si>
    <t>[新加坡]新加坡怡阁大酒店，良木园酒店集团成员 (Staycation Approved)(York Hotel (SG Clean))(37244235)</t>
  </si>
  <si>
    <t>高级房&lt;不退款&gt;&lt;2人入住&gt;</t>
  </si>
  <si>
    <t>SIE/ING LIM</t>
  </si>
  <si>
    <t xml:space="preserve">1787772	</t>
  </si>
  <si>
    <t xml:space="preserve">18727242532	</t>
  </si>
  <si>
    <t>[华城市]新罗东滩住宿酒店(Shilla Stay Dongtan)(37217243)</t>
  </si>
  <si>
    <t>豪华双床城景房&lt;不退款&gt;&lt;2人入住&gt;</t>
  </si>
  <si>
    <t>kim/eunmi</t>
  </si>
  <si>
    <t xml:space="preserve">18730147698	</t>
  </si>
  <si>
    <t>[丹那拉打]阿维伦金马仑高原酒店(Avillion Cameron Highlands)(39629158)</t>
  </si>
  <si>
    <t>豪华工作室&lt;不退款&gt;&lt;2人入住&gt;</t>
  </si>
  <si>
    <t>Abd Rahman/Khairuddin</t>
  </si>
  <si>
    <t xml:space="preserve">148148	</t>
  </si>
  <si>
    <t xml:space="preserve">18734283247	</t>
  </si>
  <si>
    <t>[维特罗勒]马赛维托昂若里普瑞米尔经典酒店(Premiere Classe Marseille - Vitrolles Anjoly)(39684598)</t>
  </si>
  <si>
    <t>标准间1双人床&lt;不退款&gt;&lt;2人入住&gt;</t>
  </si>
  <si>
    <t>Nehal/Nadia</t>
  </si>
  <si>
    <t xml:space="preserve">2653535	</t>
  </si>
  <si>
    <t xml:space="preserve">33791UC004998	</t>
  </si>
  <si>
    <t xml:space="preserve">18735301371	</t>
  </si>
  <si>
    <t>[新加坡]新加坡京华酒店 (Staycation Approved)(Hotel Royal Singapore (Staycation Approved))(37214758)</t>
  </si>
  <si>
    <t>高级双人房&lt;不退款&gt;&lt;2人入住&gt;</t>
  </si>
  <si>
    <t>NGUYEN /NGUYEN THI BE</t>
  </si>
  <si>
    <t xml:space="preserve">10010889891	</t>
  </si>
  <si>
    <t xml:space="preserve">18739116702	</t>
  </si>
  <si>
    <t>[北安普敦]钟楼诺咸顿酒店(Campanile Hotel Northampton)(37215101)</t>
  </si>
  <si>
    <t>双人房&lt;不退款&gt;&lt;2人入住&gt;</t>
  </si>
  <si>
    <t>Gee/David R</t>
  </si>
  <si>
    <t>，</t>
  </si>
  <si>
    <t>A220818102742481</t>
  </si>
  <si>
    <t>USD / HKD 当前参考汇率: 7.84406</t>
  </si>
  <si>
    <t>总计： 3174 USD/
24897.05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</si>
  <si>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</si>
  <si>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</si>
  <si>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</si>
  <si>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</si>
  <si>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</si>
  <si>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</si>
  <si>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</si>
  <si>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</si>
  <si>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</si>
  <si>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</si>
  <si>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</si>
  <si>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</si>
  <si>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</si>
  <si>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</si>
  <si>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</si>
  <si>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</si>
  <si>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</si>
  <si>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</si>
  <si>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</si>
  <si>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2654168</t>
  </si>
  <si>
    <t>钟楼诺咸顿酒店</t>
  </si>
  <si>
    <t>Gee David R</t>
  </si>
  <si>
    <t>2022-08-14</t>
  </si>
  <si>
    <t>2022-08-15</t>
  </si>
  <si>
    <t>退房日周结</t>
  </si>
  <si>
    <t>337.94</t>
  </si>
  <si>
    <t>50.00</t>
  </si>
  <si>
    <t>0</t>
  </si>
  <si>
    <t>0.00</t>
  </si>
  <si>
    <t>携程盛景国际直连</t>
  </si>
  <si>
    <t>01.010677</t>
  </si>
  <si>
    <t>2022-08-13 19:05:56</t>
  </si>
  <si>
    <t>否</t>
  </si>
  <si>
    <t>汇智国际旅游发展有限公司</t>
  </si>
  <si>
    <t>直连</t>
  </si>
  <si>
    <t>2653699</t>
  </si>
  <si>
    <t>新加坡京华酒店</t>
  </si>
  <si>
    <t>NGUYEN NGUYEN THI BE</t>
  </si>
  <si>
    <t>973.27</t>
  </si>
  <si>
    <t>144.00</t>
  </si>
  <si>
    <t>2022-08-13 10:06:33</t>
  </si>
  <si>
    <t>2653535</t>
  </si>
  <si>
    <t>马赛维托昂若里普瑞米尔经典酒店</t>
  </si>
  <si>
    <t>Nehal Nadia</t>
  </si>
  <si>
    <t>412.29</t>
  </si>
  <si>
    <t>61.00</t>
  </si>
  <si>
    <t>2022-08-13 05:02:22</t>
  </si>
  <si>
    <t>2022-08-12</t>
  </si>
  <si>
    <t>2653376</t>
  </si>
  <si>
    <t>阿维伦金马仑高原酒店</t>
  </si>
  <si>
    <t>Abd Rahman Khairuddin</t>
  </si>
  <si>
    <t>358.27</t>
  </si>
  <si>
    <t>53.00</t>
  </si>
  <si>
    <t>2022-08-12 23:41:53</t>
  </si>
  <si>
    <t>2652988</t>
  </si>
  <si>
    <t>新罗东滩住宿酒店</t>
  </si>
  <si>
    <t>kim eunmi</t>
  </si>
  <si>
    <t>817.94</t>
  </si>
  <si>
    <t>121.00</t>
  </si>
  <si>
    <t>2022-08-12 17:37:12</t>
  </si>
  <si>
    <t>2652955</t>
  </si>
  <si>
    <t>怡阁酒店</t>
  </si>
  <si>
    <t>SIE ING LIM</t>
  </si>
  <si>
    <t>973.41</t>
  </si>
  <si>
    <t>2022-08-12 16:34:08</t>
  </si>
  <si>
    <t>2022-08-09</t>
  </si>
  <si>
    <t>2649371</t>
  </si>
  <si>
    <t>智选假日曼彻斯特市中心假日酒店</t>
  </si>
  <si>
    <t>HUGH EDWARD,SHEN QI</t>
  </si>
  <si>
    <t>1631.06</t>
  </si>
  <si>
    <t>241.00</t>
  </si>
  <si>
    <t>2022-08-09 14:33:29</t>
  </si>
  <si>
    <t>2022-08-01</t>
  </si>
  <si>
    <t>2640622</t>
  </si>
  <si>
    <t>诺富特暹罗广场酒店 (SHA Plus+)</t>
  </si>
  <si>
    <t>Toh Kai xuan Shawn</t>
  </si>
  <si>
    <t>2022-08-11</t>
  </si>
  <si>
    <t>1811.92</t>
  </si>
  <si>
    <t>268.00</t>
  </si>
  <si>
    <t>2022-08-01 20:20:54</t>
  </si>
  <si>
    <t>2022-07-28</t>
  </si>
  <si>
    <t>2635336</t>
  </si>
  <si>
    <t>俄克拉荷马市美憬阁 21c 博物馆酒店</t>
  </si>
  <si>
    <t>Lowry Amelia</t>
  </si>
  <si>
    <t>840.03</t>
  </si>
  <si>
    <t>124.00</t>
  </si>
  <si>
    <t>2022-07-28 10:39:12</t>
  </si>
  <si>
    <t>2022-07-26</t>
  </si>
  <si>
    <t>2633209</t>
  </si>
  <si>
    <t>阿斯顿因巴图</t>
  </si>
  <si>
    <t>Sari Novita</t>
  </si>
  <si>
    <t>257.14</t>
  </si>
  <si>
    <t>38.00</t>
  </si>
  <si>
    <t>2022-07-26 11:44:13</t>
  </si>
  <si>
    <t>2633015</t>
  </si>
  <si>
    <t>纽约君悦酒店</t>
  </si>
  <si>
    <t>LINDOTE MONTEIRO SAULO,NOVAES MONTEIRO JULIANA DE FATIMA,DE FARIAS MONTEIRO JOSE EDUARDO,CORREIA CARDOSO MONTEIRO SIMONE</t>
  </si>
  <si>
    <t>6658.63</t>
  </si>
  <si>
    <t>984.00</t>
  </si>
  <si>
    <t>2022-07-26 08:29:20</t>
  </si>
  <si>
    <t>2022-05-24</t>
  </si>
  <si>
    <t>2562245</t>
  </si>
  <si>
    <t>帕丁顿考特伦敦尊贵酒店</t>
  </si>
  <si>
    <t>Heath Daniel,Hill Angie</t>
  </si>
  <si>
    <t>3119.50</t>
  </si>
  <si>
    <t>468.00</t>
  </si>
  <si>
    <t>2022-05-24 07:37:08</t>
  </si>
  <si>
    <t>2022-05-15</t>
  </si>
  <si>
    <t>2551649</t>
  </si>
  <si>
    <t>苏梅岛蒙天别墅酒店</t>
  </si>
  <si>
    <t>shifra rosenzwig shirit,shifra rosenzwig shirit</t>
  </si>
  <si>
    <t>1919.01</t>
  </si>
  <si>
    <t>282.00</t>
  </si>
  <si>
    <t>2022-05-15 02:33:55</t>
  </si>
  <si>
    <t>2022-05-02</t>
  </si>
  <si>
    <t>2533022</t>
  </si>
  <si>
    <t>大西洋酒店</t>
  </si>
  <si>
    <t>Whitehair Dylan</t>
  </si>
  <si>
    <t>1297.81</t>
  </si>
  <si>
    <t>196.00</t>
  </si>
  <si>
    <t>2022-05-02 01:10:10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</si>
</sst>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13</xdr:col>
      <xdr:colOff>57150</xdr:colOff>
      <xdr:row>62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4583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44784</v>
      </c>
      <c r="G2" s="6">
        <v>44788</v>
      </c>
      <c r="H2" s="4">
        <v>1</v>
      </c>
      <c r="I2" s="4">
        <v>4</v>
      </c>
      <c r="J2" s="4">
        <v>4</v>
      </c>
      <c r="K2" s="4" t="s">
        <v>30</v>
      </c>
      <c r="L2" s="4">
        <v>196</v>
      </c>
      <c r="M2" s="4">
        <v>196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44791</v>
      </c>
      <c r="T2" s="4" t="s">
        <v>34</v>
      </c>
      <c r="U2" s="4">
        <v>196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44782</v>
      </c>
      <c r="G3" s="6">
        <v>44788</v>
      </c>
      <c r="H3" s="4">
        <v>1</v>
      </c>
      <c r="I3" s="4">
        <v>6</v>
      </c>
      <c r="J3" s="4">
        <v>6</v>
      </c>
      <c r="K3" s="4" t="s">
        <v>30</v>
      </c>
      <c r="L3" s="4">
        <v>282</v>
      </c>
      <c r="M3" s="4">
        <v>282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44791</v>
      </c>
      <c r="T3" s="4" t="s">
        <v>34</v>
      </c>
      <c r="U3" s="4">
        <v>282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44785</v>
      </c>
      <c r="G4" s="6">
        <v>44788</v>
      </c>
      <c r="H4" s="4">
        <v>1</v>
      </c>
      <c r="I4" s="4">
        <v>3</v>
      </c>
      <c r="J4" s="4">
        <v>3</v>
      </c>
      <c r="K4" s="4" t="s">
        <v>30</v>
      </c>
      <c r="L4" s="4">
        <v>468</v>
      </c>
      <c r="M4" s="4">
        <v>468</v>
      </c>
      <c r="N4" s="4" t="s">
        <v>46</v>
      </c>
      <c r="O4" s="4" t="s">
        <v>32</v>
      </c>
      <c r="P4" s="4" t="s">
        <v>33</v>
      </c>
      <c r="Q4" s="4">
        <v>0</v>
      </c>
      <c r="R4" s="7">
        <v>44705</v>
      </c>
      <c r="S4" s="6">
        <v>44791</v>
      </c>
      <c r="T4" s="4" t="s">
        <v>34</v>
      </c>
      <c r="U4" s="4">
        <v>468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44785</v>
      </c>
      <c r="G5" s="6">
        <v>44788</v>
      </c>
      <c r="H5" s="4">
        <v>2</v>
      </c>
      <c r="I5" s="4">
        <v>3</v>
      </c>
      <c r="J5" s="4">
        <v>6</v>
      </c>
      <c r="K5" s="4" t="s">
        <v>30</v>
      </c>
      <c r="L5" s="4">
        <v>984</v>
      </c>
      <c r="M5" s="4">
        <v>984</v>
      </c>
      <c r="N5" s="4" t="s">
        <v>52</v>
      </c>
      <c r="O5" s="4" t="s">
        <v>32</v>
      </c>
      <c r="P5" s="4" t="s">
        <v>33</v>
      </c>
      <c r="Q5" s="4">
        <v>0</v>
      </c>
      <c r="R5" s="7">
        <v>44768</v>
      </c>
      <c r="S5" s="6">
        <v>44791</v>
      </c>
      <c r="T5" s="4" t="s">
        <v>34</v>
      </c>
      <c r="U5" s="4">
        <v>984</v>
      </c>
      <c r="V5" s="4">
        <v>0</v>
      </c>
      <c r="W5" s="4">
        <v>0</v>
      </c>
      <c r="X5" s="4" t="s">
        <v>53</v>
      </c>
      <c r="Y5" s="4">
        <v>28143703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44787</v>
      </c>
      <c r="G6" s="6">
        <v>44788</v>
      </c>
      <c r="H6" s="4">
        <v>1</v>
      </c>
      <c r="I6" s="4">
        <v>1</v>
      </c>
      <c r="J6" s="4">
        <v>1</v>
      </c>
      <c r="K6" s="4" t="s">
        <v>30</v>
      </c>
      <c r="L6" s="4">
        <v>38</v>
      </c>
      <c r="M6" s="4">
        <v>38</v>
      </c>
      <c r="N6" s="4" t="s">
        <v>58</v>
      </c>
      <c r="O6" s="4" t="s">
        <v>32</v>
      </c>
      <c r="P6" s="4" t="s">
        <v>33</v>
      </c>
      <c r="Q6" s="4">
        <v>0</v>
      </c>
      <c r="R6" s="7">
        <v>44768</v>
      </c>
      <c r="S6" s="6">
        <v>44791</v>
      </c>
      <c r="T6" s="4" t="s">
        <v>34</v>
      </c>
      <c r="U6" s="4">
        <v>38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44787</v>
      </c>
      <c r="G7" s="6">
        <v>44788</v>
      </c>
      <c r="H7" s="4">
        <v>1</v>
      </c>
      <c r="I7" s="4">
        <v>1</v>
      </c>
      <c r="J7" s="4">
        <v>1</v>
      </c>
      <c r="K7" s="4" t="s">
        <v>30</v>
      </c>
      <c r="L7" s="4">
        <v>40</v>
      </c>
      <c r="M7" s="4">
        <v>40</v>
      </c>
      <c r="N7" s="4" t="s">
        <v>62</v>
      </c>
      <c r="O7" s="4" t="s">
        <v>32</v>
      </c>
      <c r="P7" s="4" t="s">
        <v>33</v>
      </c>
      <c r="Q7" s="4">
        <v>0</v>
      </c>
      <c r="R7" s="7">
        <v>44769</v>
      </c>
      <c r="S7" s="6">
        <v>44791</v>
      </c>
      <c r="T7" s="4" t="s">
        <v>34</v>
      </c>
      <c r="U7" s="4">
        <v>40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63</v>
      </c>
      <c r="D8" s="4" t="s">
        <v>60</v>
      </c>
      <c r="E8" s="4" t="s">
        <v>61</v>
      </c>
      <c r="F8" s="6">
        <v>44787</v>
      </c>
      <c r="G8" s="6">
        <v>44788</v>
      </c>
      <c r="H8" s="4">
        <v>1</v>
      </c>
      <c r="I8" s="4">
        <v>1</v>
      </c>
      <c r="J8" s="4">
        <v>1</v>
      </c>
      <c r="K8" s="4" t="s">
        <v>30</v>
      </c>
      <c r="L8" s="4">
        <v>-40</v>
      </c>
      <c r="M8" s="4">
        <v>-40</v>
      </c>
      <c r="N8" s="4" t="s">
        <v>62</v>
      </c>
      <c r="O8" s="4" t="s">
        <v>32</v>
      </c>
      <c r="P8" s="4" t="s">
        <v>33</v>
      </c>
      <c r="Q8" s="4">
        <v>0</v>
      </c>
      <c r="R8" s="7">
        <v>44769</v>
      </c>
      <c r="S8" s="6">
        <v>44791</v>
      </c>
      <c r="T8" s="4" t="s">
        <v>34</v>
      </c>
      <c r="U8" s="4">
        <v>-40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44787</v>
      </c>
      <c r="G9" s="6">
        <v>44788</v>
      </c>
      <c r="H9" s="4">
        <v>1</v>
      </c>
      <c r="I9" s="4">
        <v>1</v>
      </c>
      <c r="J9" s="4">
        <v>1</v>
      </c>
      <c r="K9" s="4" t="s">
        <v>30</v>
      </c>
      <c r="L9" s="4">
        <v>124</v>
      </c>
      <c r="M9" s="4">
        <v>124</v>
      </c>
      <c r="N9" s="4" t="s">
        <v>67</v>
      </c>
      <c r="O9" s="4" t="s">
        <v>32</v>
      </c>
      <c r="P9" s="4" t="s">
        <v>33</v>
      </c>
      <c r="Q9" s="4">
        <v>0</v>
      </c>
      <c r="R9" s="7">
        <v>44770</v>
      </c>
      <c r="S9" s="6">
        <v>44791</v>
      </c>
      <c r="T9" s="4" t="s">
        <v>34</v>
      </c>
      <c r="U9" s="4">
        <v>124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44784</v>
      </c>
      <c r="G10" s="6">
        <v>44788</v>
      </c>
      <c r="H10" s="4">
        <v>1</v>
      </c>
      <c r="I10" s="4">
        <v>4</v>
      </c>
      <c r="J10" s="4">
        <v>4</v>
      </c>
      <c r="K10" s="4" t="s">
        <v>30</v>
      </c>
      <c r="L10" s="4">
        <v>268</v>
      </c>
      <c r="M10" s="4">
        <v>268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44791</v>
      </c>
      <c r="T10" s="4" t="s">
        <v>34</v>
      </c>
      <c r="U10" s="4">
        <v>268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44787</v>
      </c>
      <c r="G11" s="6">
        <v>44788</v>
      </c>
      <c r="H11" s="4">
        <v>1</v>
      </c>
      <c r="I11" s="4">
        <v>1</v>
      </c>
      <c r="J11" s="4">
        <v>1</v>
      </c>
      <c r="K11" s="4" t="s">
        <v>30</v>
      </c>
      <c r="L11" s="4">
        <v>113</v>
      </c>
      <c r="M11" s="4">
        <v>113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44782</v>
      </c>
      <c r="S11" s="6">
        <v>44791</v>
      </c>
      <c r="T11" s="4" t="s">
        <v>34</v>
      </c>
      <c r="U11" s="4">
        <v>113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44785</v>
      </c>
      <c r="G12" s="6">
        <v>44788</v>
      </c>
      <c r="H12" s="4">
        <v>1</v>
      </c>
      <c r="I12" s="4">
        <v>3</v>
      </c>
      <c r="J12" s="4">
        <v>3</v>
      </c>
      <c r="K12" s="4" t="s">
        <v>30</v>
      </c>
      <c r="L12" s="4">
        <v>241</v>
      </c>
      <c r="M12" s="4">
        <v>241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44782</v>
      </c>
      <c r="S12" s="6">
        <v>44791</v>
      </c>
      <c r="T12" s="4" t="s">
        <v>34</v>
      </c>
      <c r="U12" s="4">
        <v>241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44787</v>
      </c>
      <c r="G13" s="6">
        <v>44788</v>
      </c>
      <c r="H13" s="4">
        <v>1</v>
      </c>
      <c r="I13" s="4">
        <v>1</v>
      </c>
      <c r="J13" s="4">
        <v>1</v>
      </c>
      <c r="K13" s="4" t="s">
        <v>30</v>
      </c>
      <c r="L13" s="4">
        <v>186</v>
      </c>
      <c r="M13" s="4">
        <v>186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44785</v>
      </c>
      <c r="S13" s="6">
        <v>44791</v>
      </c>
      <c r="T13" s="4" t="s">
        <v>34</v>
      </c>
      <c r="U13" s="4">
        <v>186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44787</v>
      </c>
      <c r="G14" s="6">
        <v>44788</v>
      </c>
      <c r="H14" s="4">
        <v>1</v>
      </c>
      <c r="I14" s="4">
        <v>1</v>
      </c>
      <c r="J14" s="4">
        <v>1</v>
      </c>
      <c r="K14" s="4" t="s">
        <v>30</v>
      </c>
      <c r="L14" s="4">
        <v>144</v>
      </c>
      <c r="M14" s="4">
        <v>144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44785</v>
      </c>
      <c r="S14" s="6">
        <v>44791</v>
      </c>
      <c r="T14" s="4" t="s">
        <v>34</v>
      </c>
      <c r="U14" s="4">
        <v>144</v>
      </c>
      <c r="V14" s="4">
        <v>0</v>
      </c>
      <c r="W14" s="4">
        <v>0</v>
      </c>
      <c r="X14" s="4" t="s">
        <v>35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44787</v>
      </c>
      <c r="G15" s="6">
        <v>44788</v>
      </c>
      <c r="H15" s="4">
        <v>1</v>
      </c>
      <c r="I15" s="4">
        <v>1</v>
      </c>
      <c r="J15" s="4">
        <v>1</v>
      </c>
      <c r="K15" s="4" t="s">
        <v>30</v>
      </c>
      <c r="L15" s="4">
        <v>121</v>
      </c>
      <c r="M15" s="4">
        <v>121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44785</v>
      </c>
      <c r="S15" s="6">
        <v>44791</v>
      </c>
      <c r="T15" s="4" t="s">
        <v>34</v>
      </c>
      <c r="U15" s="4">
        <v>121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44787</v>
      </c>
      <c r="G16" s="6">
        <v>44788</v>
      </c>
      <c r="H16" s="4">
        <v>1</v>
      </c>
      <c r="I16" s="4">
        <v>1</v>
      </c>
      <c r="J16" s="4">
        <v>1</v>
      </c>
      <c r="K16" s="4" t="s">
        <v>30</v>
      </c>
      <c r="L16" s="4">
        <v>53</v>
      </c>
      <c r="M16" s="4">
        <v>53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44785</v>
      </c>
      <c r="S16" s="6">
        <v>44791</v>
      </c>
      <c r="T16" s="4" t="s">
        <v>34</v>
      </c>
      <c r="U16" s="4">
        <v>53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44787</v>
      </c>
      <c r="G17" s="6">
        <v>44788</v>
      </c>
      <c r="H17" s="4">
        <v>1</v>
      </c>
      <c r="I17" s="4">
        <v>1</v>
      </c>
      <c r="J17" s="4">
        <v>1</v>
      </c>
      <c r="K17" s="4" t="s">
        <v>30</v>
      </c>
      <c r="L17" s="4">
        <v>61</v>
      </c>
      <c r="M17" s="4">
        <v>61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44786</v>
      </c>
      <c r="S17" s="6">
        <v>44791</v>
      </c>
      <c r="T17" s="4" t="s">
        <v>34</v>
      </c>
      <c r="U17" s="4">
        <v>61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83</v>
      </c>
      <c r="B18" s="4" t="s">
        <v>26</v>
      </c>
      <c r="C18" s="4" t="s">
        <v>63</v>
      </c>
      <c r="D18" s="4" t="s">
        <v>84</v>
      </c>
      <c r="E18" s="4" t="s">
        <v>85</v>
      </c>
      <c r="F18" s="6">
        <v>44787</v>
      </c>
      <c r="G18" s="6">
        <v>44788</v>
      </c>
      <c r="H18" s="4">
        <v>1</v>
      </c>
      <c r="I18" s="4">
        <v>1</v>
      </c>
      <c r="J18" s="4">
        <v>1</v>
      </c>
      <c r="K18" s="4" t="s">
        <v>30</v>
      </c>
      <c r="L18" s="4">
        <v>-186</v>
      </c>
      <c r="M18" s="4">
        <v>-186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44785</v>
      </c>
      <c r="S18" s="6">
        <v>44791</v>
      </c>
      <c r="T18" s="4" t="s">
        <v>34</v>
      </c>
      <c r="U18" s="4">
        <v>-186</v>
      </c>
      <c r="V18" s="4">
        <v>0</v>
      </c>
      <c r="W18" s="4">
        <v>0</v>
      </c>
      <c r="X18" s="4" t="s">
        <v>35</v>
      </c>
      <c r="Y18" s="4" t="s">
        <v>87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44787</v>
      </c>
      <c r="G19" s="6">
        <v>44788</v>
      </c>
      <c r="H19" s="4">
        <v>1</v>
      </c>
      <c r="I19" s="4">
        <v>1</v>
      </c>
      <c r="J19" s="4">
        <v>1</v>
      </c>
      <c r="K19" s="4" t="s">
        <v>30</v>
      </c>
      <c r="L19" s="4">
        <v>144</v>
      </c>
      <c r="M19" s="4">
        <v>144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44786</v>
      </c>
      <c r="S19" s="6">
        <v>44791</v>
      </c>
      <c r="T19" s="4" t="s">
        <v>34</v>
      </c>
      <c r="U19" s="4">
        <v>144</v>
      </c>
      <c r="V19" s="4">
        <v>0</v>
      </c>
      <c r="W19" s="4">
        <v>0</v>
      </c>
      <c r="X19" s="4" t="s">
        <v>35</v>
      </c>
      <c r="Y19" s="4" t="s">
        <v>112</v>
      </c>
    </row>
    <row r="20" s="4" customFormat="1" spans="1:25">
      <c r="A20" s="4" t="s">
        <v>74</v>
      </c>
      <c r="B20" s="4" t="s">
        <v>26</v>
      </c>
      <c r="C20" s="4" t="s">
        <v>63</v>
      </c>
      <c r="D20" s="4" t="s">
        <v>75</v>
      </c>
      <c r="E20" s="4" t="s">
        <v>76</v>
      </c>
      <c r="F20" s="6">
        <v>44787</v>
      </c>
      <c r="G20" s="6">
        <v>44788</v>
      </c>
      <c r="H20" s="4">
        <v>1</v>
      </c>
      <c r="I20" s="4">
        <v>1</v>
      </c>
      <c r="J20" s="4">
        <v>1</v>
      </c>
      <c r="K20" s="4" t="s">
        <v>30</v>
      </c>
      <c r="L20" s="4">
        <v>-113</v>
      </c>
      <c r="M20" s="4">
        <v>-113</v>
      </c>
      <c r="N20" s="4" t="s">
        <v>77</v>
      </c>
      <c r="O20" s="4" t="s">
        <v>32</v>
      </c>
      <c r="P20" s="4" t="s">
        <v>33</v>
      </c>
      <c r="Q20" s="4">
        <v>0</v>
      </c>
      <c r="R20" s="7">
        <v>44782</v>
      </c>
      <c r="S20" s="6">
        <v>44791</v>
      </c>
      <c r="T20" s="4" t="s">
        <v>34</v>
      </c>
      <c r="U20" s="4">
        <v>-113</v>
      </c>
      <c r="V20" s="4">
        <v>0</v>
      </c>
      <c r="W20" s="4">
        <v>0</v>
      </c>
      <c r="X20" s="4" t="s">
        <v>35</v>
      </c>
      <c r="Y20" s="4" t="s">
        <v>78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44787</v>
      </c>
      <c r="G21" s="6">
        <v>44788</v>
      </c>
      <c r="H21" s="4">
        <v>1</v>
      </c>
      <c r="I21" s="4">
        <v>1</v>
      </c>
      <c r="J21" s="4">
        <v>1</v>
      </c>
      <c r="K21" s="4" t="s">
        <v>30</v>
      </c>
      <c r="L21" s="4">
        <v>50</v>
      </c>
      <c r="M21" s="4">
        <v>50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44786</v>
      </c>
      <c r="S21" s="6">
        <v>44791</v>
      </c>
      <c r="T21" s="4" t="s">
        <v>34</v>
      </c>
      <c r="U21" s="4">
        <v>50</v>
      </c>
      <c r="V21" s="4">
        <v>0</v>
      </c>
      <c r="W21" s="4">
        <v>0</v>
      </c>
      <c r="X21" s="4" t="s">
        <v>35</v>
      </c>
      <c r="Y2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5">
        <v>17878195388</v>
      </c>
      <c r="B2" s="6">
        <v>44784</v>
      </c>
      <c r="C2" s="6">
        <v>44788</v>
      </c>
      <c r="D2" s="4">
        <v>196</v>
      </c>
      <c r="E2" s="4" t="str">
        <f>VLOOKUP(A2,HOP!A:L,12,0)</f>
        <v>196.00</v>
      </c>
      <c r="F2" s="4" t="str">
        <f>VLOOKUP(A2,HOP!A:C,3,0)</f>
        <v>2533022</v>
      </c>
      <c r="G2" s="4">
        <f>D2-E2</f>
        <v>0</v>
      </c>
      <c r="H2" s="4" t="str">
        <f>$H$1&amp;F2</f>
        <v>，2533022</v>
      </c>
      <c r="I2" s="4" t="str">
        <f>VLOOKUP(A2,HOP!A:U,21,0)</f>
        <v>直连</v>
      </c>
    </row>
    <row r="3" s="4" customFormat="1" spans="1:9">
      <c r="A3" s="5">
        <v>17936110135</v>
      </c>
      <c r="B3" s="6">
        <v>44782</v>
      </c>
      <c r="C3" s="6">
        <v>44788</v>
      </c>
      <c r="D3" s="4">
        <v>282</v>
      </c>
      <c r="E3" s="4" t="str">
        <f>VLOOKUP(A3,HOP!A:L,12,0)</f>
        <v>282.00</v>
      </c>
      <c r="F3" s="4" t="str">
        <f>VLOOKUP(A3,HOP!A:C,3,0)</f>
        <v>2551649</v>
      </c>
      <c r="G3" s="4">
        <f t="shared" ref="G3:G18" si="0">D3-E3</f>
        <v>0</v>
      </c>
      <c r="H3" s="4" t="str">
        <f t="shared" ref="H3:H18" si="1">$H$1&amp;F3</f>
        <v>，2551649</v>
      </c>
      <c r="I3" s="4" t="str">
        <f>VLOOKUP(A3,HOP!A:U,21,0)</f>
        <v>直连</v>
      </c>
    </row>
    <row r="4" s="4" customFormat="1" spans="1:9">
      <c r="A4" s="5">
        <v>17984789783</v>
      </c>
      <c r="B4" s="6">
        <v>44785</v>
      </c>
      <c r="C4" s="6">
        <v>44788</v>
      </c>
      <c r="D4" s="4">
        <v>468</v>
      </c>
      <c r="E4" s="4" t="str">
        <f>VLOOKUP(A4,HOP!A:L,12,0)</f>
        <v>468.00</v>
      </c>
      <c r="F4" s="4" t="str">
        <f>VLOOKUP(A4,HOP!A:C,3,0)</f>
        <v>2562245</v>
      </c>
      <c r="G4" s="4">
        <f t="shared" si="0"/>
        <v>0</v>
      </c>
      <c r="H4" s="4" t="str">
        <f t="shared" si="1"/>
        <v>，2562245</v>
      </c>
      <c r="I4" s="4" t="str">
        <f>VLOOKUP(A4,HOP!A:U,21,0)</f>
        <v>直连</v>
      </c>
    </row>
    <row r="5" s="4" customFormat="1" spans="1:9">
      <c r="A5" s="5">
        <v>18514009802</v>
      </c>
      <c r="B5" s="6">
        <v>44785</v>
      </c>
      <c r="C5" s="6">
        <v>44788</v>
      </c>
      <c r="D5" s="4">
        <v>984</v>
      </c>
      <c r="E5" s="4" t="str">
        <f>VLOOKUP(A5,HOP!A:L,12,0)</f>
        <v>984.00</v>
      </c>
      <c r="F5" s="4" t="str">
        <f>VLOOKUP(A5,HOP!A:C,3,0)</f>
        <v>2633015</v>
      </c>
      <c r="G5" s="4">
        <f t="shared" si="0"/>
        <v>0</v>
      </c>
      <c r="H5" s="4" t="str">
        <f t="shared" si="1"/>
        <v>，2633015</v>
      </c>
      <c r="I5" s="4" t="str">
        <f>VLOOKUP(A5,HOP!A:U,21,0)</f>
        <v>直连</v>
      </c>
    </row>
    <row r="6" s="4" customFormat="1" spans="1:9">
      <c r="A6" s="5">
        <v>18515075358</v>
      </c>
      <c r="B6" s="6">
        <v>44787</v>
      </c>
      <c r="C6" s="6">
        <v>44788</v>
      </c>
      <c r="D6" s="4">
        <v>38</v>
      </c>
      <c r="E6" s="4" t="str">
        <f>VLOOKUP(A6,HOP!A:L,12,0)</f>
        <v>38.00</v>
      </c>
      <c r="F6" s="4" t="str">
        <f>VLOOKUP(A6,HOP!A:C,3,0)</f>
        <v>2633209</v>
      </c>
      <c r="G6" s="4">
        <f t="shared" si="0"/>
        <v>0</v>
      </c>
      <c r="H6" s="4" t="str">
        <f t="shared" si="1"/>
        <v>，2633209</v>
      </c>
      <c r="I6" s="4" t="str">
        <f>VLOOKUP(A6,HOP!A:U,21,0)</f>
        <v>直连</v>
      </c>
    </row>
    <row r="7" s="4" customFormat="1" hidden="1" spans="1:9">
      <c r="A7" s="5">
        <v>18534250751</v>
      </c>
      <c r="B7" s="6">
        <v>44787</v>
      </c>
      <c r="C7" s="6">
        <v>44788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18537566722</v>
      </c>
      <c r="B8" s="6">
        <v>44787</v>
      </c>
      <c r="C8" s="6">
        <v>44788</v>
      </c>
      <c r="D8" s="4">
        <v>124</v>
      </c>
      <c r="E8" s="4" t="str">
        <f>VLOOKUP(A8,HOP!A:L,12,0)</f>
        <v>124.00</v>
      </c>
      <c r="F8" s="4" t="str">
        <f>VLOOKUP(A8,HOP!A:C,3,0)</f>
        <v>2635336</v>
      </c>
      <c r="G8" s="4">
        <f t="shared" si="0"/>
        <v>0</v>
      </c>
      <c r="H8" s="4" t="str">
        <f t="shared" si="1"/>
        <v>，2635336</v>
      </c>
      <c r="I8" s="4" t="str">
        <f>VLOOKUP(A8,HOP!A:U,21,0)</f>
        <v>直连</v>
      </c>
    </row>
    <row r="9" s="4" customFormat="1" spans="1:9">
      <c r="A9" s="5">
        <v>18593349257</v>
      </c>
      <c r="B9" s="6">
        <v>44784</v>
      </c>
      <c r="C9" s="6">
        <v>44788</v>
      </c>
      <c r="D9" s="4">
        <v>268</v>
      </c>
      <c r="E9" s="4" t="str">
        <f>VLOOKUP(A9,HOP!A:L,12,0)</f>
        <v>268.00</v>
      </c>
      <c r="F9" s="4" t="str">
        <f>VLOOKUP(A9,HOP!A:C,3,0)</f>
        <v>2640622</v>
      </c>
      <c r="G9" s="4">
        <f t="shared" si="0"/>
        <v>0</v>
      </c>
      <c r="H9" s="4" t="str">
        <f t="shared" si="1"/>
        <v>，2640622</v>
      </c>
      <c r="I9" s="4" t="str">
        <f>VLOOKUP(A9,HOP!A:U,21,0)</f>
        <v>直连</v>
      </c>
    </row>
    <row r="10" s="4" customFormat="1" hidden="1" spans="1:9">
      <c r="A10" s="5">
        <v>18686626891</v>
      </c>
      <c r="B10" s="6">
        <v>44787</v>
      </c>
      <c r="C10" s="6">
        <v>44788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18689560742</v>
      </c>
      <c r="B11" s="6">
        <v>44785</v>
      </c>
      <c r="C11" s="6">
        <v>44788</v>
      </c>
      <c r="D11" s="4">
        <v>241</v>
      </c>
      <c r="E11" s="4" t="str">
        <f>VLOOKUP(A11,HOP!A:L,12,0)</f>
        <v>241.00</v>
      </c>
      <c r="F11" s="4" t="str">
        <f>VLOOKUP(A11,HOP!A:C,3,0)</f>
        <v>2649371</v>
      </c>
      <c r="G11" s="4">
        <f t="shared" si="0"/>
        <v>0</v>
      </c>
      <c r="H11" s="4" t="str">
        <f t="shared" si="1"/>
        <v>，2649371</v>
      </c>
      <c r="I11" s="4" t="str">
        <f>VLOOKUP(A11,HOP!A:U,21,0)</f>
        <v>直连</v>
      </c>
    </row>
    <row r="12" s="4" customFormat="1" hidden="1" spans="1:9">
      <c r="A12" s="5">
        <v>18719270725</v>
      </c>
      <c r="B12" s="6">
        <v>44787</v>
      </c>
      <c r="C12" s="6">
        <v>44788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18727003874</v>
      </c>
      <c r="B13" s="6">
        <v>44787</v>
      </c>
      <c r="C13" s="6">
        <v>44788</v>
      </c>
      <c r="D13" s="4">
        <v>144</v>
      </c>
      <c r="E13" s="4" t="str">
        <f>VLOOKUP(A13,HOP!A:L,12,0)</f>
        <v>144.00</v>
      </c>
      <c r="F13" s="4" t="str">
        <f>VLOOKUP(A13,HOP!A:C,3,0)</f>
        <v>2652955</v>
      </c>
      <c r="G13" s="4">
        <f t="shared" si="0"/>
        <v>0</v>
      </c>
      <c r="H13" s="4" t="str">
        <f t="shared" si="1"/>
        <v>，2652955</v>
      </c>
      <c r="I13" s="4" t="str">
        <f>VLOOKUP(A13,HOP!A:U,21,0)</f>
        <v>直连</v>
      </c>
    </row>
    <row r="14" s="4" customFormat="1" spans="1:9">
      <c r="A14" s="5">
        <v>18727242532</v>
      </c>
      <c r="B14" s="6">
        <v>44787</v>
      </c>
      <c r="C14" s="6">
        <v>44788</v>
      </c>
      <c r="D14" s="4">
        <v>121</v>
      </c>
      <c r="E14" s="4" t="str">
        <f>VLOOKUP(A14,HOP!A:L,12,0)</f>
        <v>121.00</v>
      </c>
      <c r="F14" s="4" t="str">
        <f>VLOOKUP(A14,HOP!A:C,3,0)</f>
        <v>2652988</v>
      </c>
      <c r="G14" s="4">
        <f t="shared" si="0"/>
        <v>0</v>
      </c>
      <c r="H14" s="4" t="str">
        <f t="shared" si="1"/>
        <v>，2652988</v>
      </c>
      <c r="I14" s="4" t="str">
        <f>VLOOKUP(A14,HOP!A:U,21,0)</f>
        <v>直连</v>
      </c>
    </row>
    <row r="15" s="4" customFormat="1" spans="1:9">
      <c r="A15" s="5">
        <v>18730147698</v>
      </c>
      <c r="B15" s="6">
        <v>44787</v>
      </c>
      <c r="C15" s="6">
        <v>44788</v>
      </c>
      <c r="D15" s="4">
        <v>53</v>
      </c>
      <c r="E15" s="4" t="str">
        <f>VLOOKUP(A15,HOP!A:L,12,0)</f>
        <v>53.00</v>
      </c>
      <c r="F15" s="4" t="str">
        <f>VLOOKUP(A15,HOP!A:C,3,0)</f>
        <v>2653376</v>
      </c>
      <c r="G15" s="4">
        <f t="shared" si="0"/>
        <v>0</v>
      </c>
      <c r="H15" s="4" t="str">
        <f t="shared" si="1"/>
        <v>，2653376</v>
      </c>
      <c r="I15" s="4" t="str">
        <f>VLOOKUP(A15,HOP!A:U,21,0)</f>
        <v>直连</v>
      </c>
    </row>
    <row r="16" s="4" customFormat="1" spans="1:9">
      <c r="A16" s="5">
        <v>18734283247</v>
      </c>
      <c r="B16" s="6">
        <v>44787</v>
      </c>
      <c r="C16" s="6">
        <v>44788</v>
      </c>
      <c r="D16" s="4">
        <v>61</v>
      </c>
      <c r="E16" s="4" t="str">
        <f>VLOOKUP(A16,HOP!A:L,12,0)</f>
        <v>61.00</v>
      </c>
      <c r="F16" s="4" t="str">
        <f>VLOOKUP(A16,HOP!A:C,3,0)</f>
        <v>2653535</v>
      </c>
      <c r="G16" s="4">
        <f t="shared" si="0"/>
        <v>0</v>
      </c>
      <c r="H16" s="4" t="str">
        <f t="shared" si="1"/>
        <v>，2653535</v>
      </c>
      <c r="I16" s="4" t="str">
        <f>VLOOKUP(A16,HOP!A:U,21,0)</f>
        <v>直连</v>
      </c>
    </row>
    <row r="17" s="4" customFormat="1" spans="1:9">
      <c r="A17" s="5">
        <v>18735301371</v>
      </c>
      <c r="B17" s="6">
        <v>44787</v>
      </c>
      <c r="C17" s="6">
        <v>44788</v>
      </c>
      <c r="D17" s="4">
        <v>144</v>
      </c>
      <c r="E17" s="4" t="str">
        <f>VLOOKUP(A17,HOP!A:L,12,0)</f>
        <v>144.00</v>
      </c>
      <c r="F17" s="4" t="str">
        <f>VLOOKUP(A17,HOP!A:C,3,0)</f>
        <v>2653699</v>
      </c>
      <c r="G17" s="4">
        <f t="shared" si="0"/>
        <v>0</v>
      </c>
      <c r="H17" s="4" t="str">
        <f t="shared" si="1"/>
        <v>，2653699</v>
      </c>
      <c r="I17" s="4" t="str">
        <f>VLOOKUP(A17,HOP!A:U,21,0)</f>
        <v>直连</v>
      </c>
    </row>
    <row r="18" s="4" customFormat="1" spans="1:9">
      <c r="A18" s="5">
        <v>18739116702</v>
      </c>
      <c r="B18" s="6">
        <v>44787</v>
      </c>
      <c r="C18" s="6">
        <v>44788</v>
      </c>
      <c r="D18" s="4">
        <v>50</v>
      </c>
      <c r="E18" s="4" t="str">
        <f>VLOOKUP(A18,HOP!A:L,12,0)</f>
        <v>50.00</v>
      </c>
      <c r="F18" s="4" t="str">
        <f>VLOOKUP(A18,HOP!A:C,3,0)</f>
        <v>2654168</v>
      </c>
      <c r="G18" s="4">
        <f t="shared" si="0"/>
        <v>0</v>
      </c>
      <c r="H18" s="4" t="str">
        <f t="shared" si="1"/>
        <v>，2654168</v>
      </c>
      <c r="I18" s="4" t="str">
        <f>VLOOKUP(A18,HOP!A:U,21,0)</f>
        <v>直连</v>
      </c>
    </row>
    <row r="20" spans="4:4">
      <c r="D20" s="4">
        <f>SUM(D2:D19)</f>
        <v>3174</v>
      </c>
    </row>
    <row r="27" spans="1:1">
      <c r="A27" s="4" t="s">
        <v>118</v>
      </c>
    </row>
    <row r="28" spans="1:1">
      <c r="A28" s="4" t="s">
        <v>119</v>
      </c>
    </row>
    <row r="29" spans="1:1">
      <c r="A29" s="4" t="s">
        <v>120</v>
      </c>
    </row>
  </sheetData>
  <autoFilter ref="A1:XFD20">
    <filterColumn colId="3">
      <filters blank="1">
        <filter val="50"/>
        <filter val="61"/>
        <filter val="121"/>
        <filter val="241"/>
        <filter val="282"/>
        <filter val="53"/>
        <filter val="124"/>
        <filter val="144"/>
        <filter val="984"/>
        <filter val="3174"/>
        <filter val="196"/>
        <filter val="38"/>
        <filter val="268"/>
        <filter val="4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38" sqref="F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</row>
    <row r="2" s="1" customFormat="1" spans="1:21">
      <c r="A2" s="3">
        <v>18739116702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30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</row>
    <row r="3" s="1" customFormat="1" spans="1:21">
      <c r="A3" s="3">
        <v>18735301371</v>
      </c>
      <c r="B3" s="1" t="s">
        <v>139</v>
      </c>
      <c r="C3" s="1" t="s">
        <v>156</v>
      </c>
      <c r="D3" s="1" t="s">
        <v>157</v>
      </c>
      <c r="E3" s="1" t="s">
        <v>158</v>
      </c>
      <c r="F3" s="1" t="s">
        <v>143</v>
      </c>
      <c r="G3" s="1" t="s">
        <v>144</v>
      </c>
      <c r="H3" s="1" t="s">
        <v>145</v>
      </c>
      <c r="I3" s="1" t="s">
        <v>159</v>
      </c>
      <c r="J3" s="1" t="s">
        <v>30</v>
      </c>
      <c r="K3" s="1" t="s">
        <v>160</v>
      </c>
      <c r="L3" s="1" t="s">
        <v>160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161</v>
      </c>
      <c r="S3" s="1" t="s">
        <v>153</v>
      </c>
      <c r="T3" s="1" t="s">
        <v>154</v>
      </c>
      <c r="U3" s="1" t="s">
        <v>155</v>
      </c>
    </row>
    <row r="4" s="1" customFormat="1" spans="1:21">
      <c r="A4" s="3">
        <v>18734283247</v>
      </c>
      <c r="B4" s="1" t="s">
        <v>139</v>
      </c>
      <c r="C4" s="1" t="s">
        <v>162</v>
      </c>
      <c r="D4" s="1" t="s">
        <v>163</v>
      </c>
      <c r="E4" s="1" t="s">
        <v>164</v>
      </c>
      <c r="F4" s="1" t="s">
        <v>143</v>
      </c>
      <c r="G4" s="1" t="s">
        <v>144</v>
      </c>
      <c r="H4" s="1" t="s">
        <v>145</v>
      </c>
      <c r="I4" s="1" t="s">
        <v>165</v>
      </c>
      <c r="J4" s="1" t="s">
        <v>30</v>
      </c>
      <c r="K4" s="1" t="s">
        <v>166</v>
      </c>
      <c r="L4" s="1" t="s">
        <v>166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167</v>
      </c>
      <c r="S4" s="1" t="s">
        <v>153</v>
      </c>
      <c r="T4" s="1" t="s">
        <v>154</v>
      </c>
      <c r="U4" s="1" t="s">
        <v>155</v>
      </c>
    </row>
    <row r="5" s="1" customFormat="1" spans="1:21">
      <c r="A5" s="3">
        <v>18730147698</v>
      </c>
      <c r="B5" s="1" t="s">
        <v>168</v>
      </c>
      <c r="C5" s="1" t="s">
        <v>169</v>
      </c>
      <c r="D5" s="1" t="s">
        <v>170</v>
      </c>
      <c r="E5" s="1" t="s">
        <v>171</v>
      </c>
      <c r="F5" s="1" t="s">
        <v>143</v>
      </c>
      <c r="G5" s="1" t="s">
        <v>144</v>
      </c>
      <c r="H5" s="1" t="s">
        <v>145</v>
      </c>
      <c r="I5" s="1" t="s">
        <v>172</v>
      </c>
      <c r="J5" s="1" t="s">
        <v>30</v>
      </c>
      <c r="K5" s="1" t="s">
        <v>173</v>
      </c>
      <c r="L5" s="1" t="s">
        <v>173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174</v>
      </c>
      <c r="S5" s="1" t="s">
        <v>153</v>
      </c>
      <c r="T5" s="1" t="s">
        <v>154</v>
      </c>
      <c r="U5" s="1" t="s">
        <v>155</v>
      </c>
    </row>
    <row r="6" s="1" customFormat="1" spans="1:21">
      <c r="A6" s="3">
        <v>18727242532</v>
      </c>
      <c r="B6" s="1" t="s">
        <v>168</v>
      </c>
      <c r="C6" s="1" t="s">
        <v>175</v>
      </c>
      <c r="D6" s="1" t="s">
        <v>176</v>
      </c>
      <c r="E6" s="1" t="s">
        <v>177</v>
      </c>
      <c r="F6" s="1" t="s">
        <v>143</v>
      </c>
      <c r="G6" s="1" t="s">
        <v>144</v>
      </c>
      <c r="H6" s="1" t="s">
        <v>145</v>
      </c>
      <c r="I6" s="1" t="s">
        <v>178</v>
      </c>
      <c r="J6" s="1" t="s">
        <v>30</v>
      </c>
      <c r="K6" s="1" t="s">
        <v>179</v>
      </c>
      <c r="L6" s="1" t="s">
        <v>179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151</v>
      </c>
      <c r="R6" s="1" t="s">
        <v>180</v>
      </c>
      <c r="S6" s="1" t="s">
        <v>153</v>
      </c>
      <c r="T6" s="1" t="s">
        <v>154</v>
      </c>
      <c r="U6" s="1" t="s">
        <v>155</v>
      </c>
    </row>
    <row r="7" s="1" customFormat="1" spans="1:21">
      <c r="A7" s="3">
        <v>18727003874</v>
      </c>
      <c r="B7" s="1" t="s">
        <v>168</v>
      </c>
      <c r="C7" s="1" t="s">
        <v>181</v>
      </c>
      <c r="D7" s="1" t="s">
        <v>182</v>
      </c>
      <c r="E7" s="1" t="s">
        <v>183</v>
      </c>
      <c r="F7" s="1" t="s">
        <v>143</v>
      </c>
      <c r="G7" s="1" t="s">
        <v>144</v>
      </c>
      <c r="H7" s="1" t="s">
        <v>145</v>
      </c>
      <c r="I7" s="1" t="s">
        <v>184</v>
      </c>
      <c r="J7" s="1" t="s">
        <v>30</v>
      </c>
      <c r="K7" s="1" t="s">
        <v>160</v>
      </c>
      <c r="L7" s="1" t="s">
        <v>160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151</v>
      </c>
      <c r="R7" s="1" t="s">
        <v>185</v>
      </c>
      <c r="S7" s="1" t="s">
        <v>153</v>
      </c>
      <c r="T7" s="1" t="s">
        <v>154</v>
      </c>
      <c r="U7" s="1" t="s">
        <v>155</v>
      </c>
    </row>
    <row r="8" s="1" customFormat="1" spans="1:21">
      <c r="A8" s="3">
        <v>18689560742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168</v>
      </c>
      <c r="G8" s="1" t="s">
        <v>144</v>
      </c>
      <c r="H8" s="1" t="s">
        <v>145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192</v>
      </c>
      <c r="S8" s="1" t="s">
        <v>153</v>
      </c>
      <c r="T8" s="1" t="s">
        <v>154</v>
      </c>
      <c r="U8" s="1" t="s">
        <v>155</v>
      </c>
    </row>
    <row r="9" s="1" customFormat="1" spans="1:21">
      <c r="A9" s="3">
        <v>18593349257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197</v>
      </c>
      <c r="G9" s="1" t="s">
        <v>144</v>
      </c>
      <c r="H9" s="1" t="s">
        <v>145</v>
      </c>
      <c r="I9" s="1" t="s">
        <v>198</v>
      </c>
      <c r="J9" s="1" t="s">
        <v>30</v>
      </c>
      <c r="K9" s="1" t="s">
        <v>199</v>
      </c>
      <c r="L9" s="1" t="s">
        <v>199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151</v>
      </c>
      <c r="R9" s="1" t="s">
        <v>200</v>
      </c>
      <c r="S9" s="1" t="s">
        <v>153</v>
      </c>
      <c r="T9" s="1" t="s">
        <v>154</v>
      </c>
      <c r="U9" s="1" t="s">
        <v>155</v>
      </c>
    </row>
    <row r="10" s="1" customFormat="1" spans="1:21">
      <c r="A10" s="3">
        <v>18537566722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143</v>
      </c>
      <c r="G10" s="1" t="s">
        <v>144</v>
      </c>
      <c r="H10" s="1" t="s">
        <v>145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207</v>
      </c>
      <c r="S10" s="1" t="s">
        <v>153</v>
      </c>
      <c r="T10" s="1" t="s">
        <v>154</v>
      </c>
      <c r="U10" s="1" t="s">
        <v>155</v>
      </c>
    </row>
    <row r="11" s="1" customFormat="1" spans="1:21">
      <c r="A11" s="3">
        <v>18515075358</v>
      </c>
      <c r="B11" s="1" t="s">
        <v>208</v>
      </c>
      <c r="C11" s="1" t="s">
        <v>209</v>
      </c>
      <c r="D11" s="1" t="s">
        <v>210</v>
      </c>
      <c r="E11" s="1" t="s">
        <v>211</v>
      </c>
      <c r="F11" s="1" t="s">
        <v>143</v>
      </c>
      <c r="G11" s="1" t="s">
        <v>144</v>
      </c>
      <c r="H11" s="1" t="s">
        <v>145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151</v>
      </c>
      <c r="R11" s="1" t="s">
        <v>214</v>
      </c>
      <c r="S11" s="1" t="s">
        <v>153</v>
      </c>
      <c r="T11" s="1" t="s">
        <v>154</v>
      </c>
      <c r="U11" s="1" t="s">
        <v>155</v>
      </c>
    </row>
    <row r="12" s="1" customFormat="1" spans="1:21">
      <c r="A12" s="3">
        <v>18514009802</v>
      </c>
      <c r="B12" s="1" t="s">
        <v>208</v>
      </c>
      <c r="C12" s="1" t="s">
        <v>215</v>
      </c>
      <c r="D12" s="1" t="s">
        <v>216</v>
      </c>
      <c r="E12" s="1" t="s">
        <v>217</v>
      </c>
      <c r="F12" s="1" t="s">
        <v>168</v>
      </c>
      <c r="G12" s="1" t="s">
        <v>144</v>
      </c>
      <c r="H12" s="1" t="s">
        <v>145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151</v>
      </c>
      <c r="R12" s="1" t="s">
        <v>220</v>
      </c>
      <c r="S12" s="1" t="s">
        <v>153</v>
      </c>
      <c r="T12" s="1" t="s">
        <v>154</v>
      </c>
      <c r="U12" s="1" t="s">
        <v>155</v>
      </c>
    </row>
    <row r="13" s="1" customFormat="1" spans="1:21">
      <c r="A13" s="3">
        <v>17984789783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168</v>
      </c>
      <c r="G13" s="1" t="s">
        <v>144</v>
      </c>
      <c r="H13" s="1" t="s">
        <v>145</v>
      </c>
      <c r="I13" s="1" t="s">
        <v>225</v>
      </c>
      <c r="J13" s="1" t="s">
        <v>30</v>
      </c>
      <c r="K13" s="1" t="s">
        <v>226</v>
      </c>
      <c r="L13" s="1" t="s">
        <v>226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151</v>
      </c>
      <c r="R13" s="1" t="s">
        <v>227</v>
      </c>
      <c r="S13" s="1" t="s">
        <v>153</v>
      </c>
      <c r="T13" s="1" t="s">
        <v>154</v>
      </c>
      <c r="U13" s="1" t="s">
        <v>155</v>
      </c>
    </row>
    <row r="14" s="1" customFormat="1" spans="1:21">
      <c r="A14" s="3">
        <v>17936110135</v>
      </c>
      <c r="B14" s="1" t="s">
        <v>228</v>
      </c>
      <c r="C14" s="1" t="s">
        <v>229</v>
      </c>
      <c r="D14" s="1" t="s">
        <v>230</v>
      </c>
      <c r="E14" s="1" t="s">
        <v>231</v>
      </c>
      <c r="F14" s="1" t="s">
        <v>186</v>
      </c>
      <c r="G14" s="1" t="s">
        <v>144</v>
      </c>
      <c r="H14" s="1" t="s">
        <v>145</v>
      </c>
      <c r="I14" s="1" t="s">
        <v>232</v>
      </c>
      <c r="J14" s="1" t="s">
        <v>30</v>
      </c>
      <c r="K14" s="1" t="s">
        <v>233</v>
      </c>
      <c r="L14" s="1" t="s">
        <v>233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151</v>
      </c>
      <c r="R14" s="1" t="s">
        <v>234</v>
      </c>
      <c r="S14" s="1" t="s">
        <v>153</v>
      </c>
      <c r="T14" s="1" t="s">
        <v>154</v>
      </c>
      <c r="U14" s="1" t="s">
        <v>155</v>
      </c>
    </row>
    <row r="15" s="1" customFormat="1" spans="1:21">
      <c r="A15" s="3">
        <v>17878195388</v>
      </c>
      <c r="B15" s="1" t="s">
        <v>235</v>
      </c>
      <c r="C15" s="1" t="s">
        <v>236</v>
      </c>
      <c r="D15" s="1" t="s">
        <v>237</v>
      </c>
      <c r="E15" s="1" t="s">
        <v>238</v>
      </c>
      <c r="F15" s="1" t="s">
        <v>197</v>
      </c>
      <c r="G15" s="1" t="s">
        <v>144</v>
      </c>
      <c r="H15" s="1" t="s">
        <v>145</v>
      </c>
      <c r="I15" s="1" t="s">
        <v>239</v>
      </c>
      <c r="J15" s="1" t="s">
        <v>30</v>
      </c>
      <c r="K15" s="1" t="s">
        <v>240</v>
      </c>
      <c r="L15" s="1" t="s">
        <v>240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151</v>
      </c>
      <c r="R15" s="1" t="s">
        <v>241</v>
      </c>
      <c r="S15" s="1" t="s">
        <v>153</v>
      </c>
      <c r="T15" s="1" t="s">
        <v>154</v>
      </c>
      <c r="U15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2022-08-18T02:21:52Z</dcterms:created>
  <dcterms:modified xsi:type="dcterms:W3CDTF">2022-08-18T02:27:49Z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DEDAAF3A05ED406EA078F339BB119374</vt:lpwstr>
  </property>
  <property fmtid="{D5CDD505-2E9C-101B-9397-08002B2CF9AE}" pid="3" name="KSOProductBuildVer">
    <vt:lpwstr>2052-11.1.0.12302</vt:lpwstr>
  </property>
</Properties>
</file>