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<sst xmlns="http://schemas.openxmlformats.org/spreadsheetml/2006/main" count="360" uniqueCount="138">
  <si>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</si>
  <si>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</si>
  <si>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</si>
  <si>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</si>
  <si>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</si>
  <si>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</si>
  <si>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</si>
  <si>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</si>
  <si>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</si>
  <si>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</si>
  <si>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</si>
  <si>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</si>
  <si>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</si>
  <si>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</si>
  <si>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</si>
  <si>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</si>
  <si>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</si>
  <si>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</si>
  <si>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</si>
  <si>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</si>
  <si>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</si>
  <si>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</si>
  <si>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</si>
  <si>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</si>
  <si>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</si>
  <si>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18756824159	</t>
  </si>
  <si>
    <t>Ctrip</t>
  </si>
  <si>
    <t>正常</t>
  </si>
  <si>
    <t>[浦北]宜尚酒店（浦北诚信商业广场店）(83841214)</t>
  </si>
  <si>
    <t>影院大床房&lt;双人入住&gt;&lt;内宾&gt;&lt;预付&gt;&lt;双早&gt;</t>
  </si>
  <si>
    <t>CNY</t>
  </si>
  <si>
    <t>黎健宇</t>
  </si>
  <si>
    <t>CA11323220820CNY</t>
  </si>
  <si>
    <t>未提现</t>
  </si>
  <si>
    <t>携程开票</t>
  </si>
  <si>
    <t xml:space="preserve">	</t>
  </si>
  <si>
    <t xml:space="preserve">18760918322	</t>
  </si>
  <si>
    <t>高级大床房&lt;双人入住&gt;&lt;内宾&gt;&lt;预付&gt;&lt;双早&gt;</t>
  </si>
  <si>
    <t>冯镇生</t>
  </si>
  <si>
    <t xml:space="preserve">999218765607960	</t>
  </si>
  <si>
    <t>[武汉]城市便捷酒店(武汉汉口火车站地铁站店)(71632568)</t>
  </si>
  <si>
    <t>特惠大床房&lt;双人入住&gt;&lt;内宾&gt;&lt;预付&gt;&lt;无早&gt;</t>
  </si>
  <si>
    <t>贝锐研</t>
  </si>
  <si>
    <t xml:space="preserve">18767074938	</t>
  </si>
  <si>
    <t>[侯马]派酒店(侯马火车站店)(71981241)</t>
  </si>
  <si>
    <t>惠选大床房&lt;双人入住&gt;&lt;内宾&gt;&lt;预付&gt;&lt;无早&gt;</t>
  </si>
  <si>
    <t>郭孟皎</t>
  </si>
  <si>
    <t xml:space="preserve">18771732563	</t>
  </si>
  <si>
    <t>[钦州]城市便捷酒店(钦州汽车南站店)(72816319)</t>
  </si>
  <si>
    <t>陈亿</t>
  </si>
  <si>
    <t xml:space="preserve">999218772169615	</t>
  </si>
  <si>
    <t>[武汉]城市便捷酒店(武汉金银潭地铁站店)(71580536)</t>
  </si>
  <si>
    <t>商务大床房&lt;双人入住&gt;&lt;内宾&gt;&lt;预付&gt;&lt;无早&gt;</t>
  </si>
  <si>
    <t>占俊</t>
  </si>
  <si>
    <t xml:space="preserve">2657057	</t>
  </si>
  <si>
    <t xml:space="preserve">18772955169	</t>
  </si>
  <si>
    <t>[广州]希岸酒店（广州天河体育中心店）(83390294)</t>
  </si>
  <si>
    <t>女神浪漫大床房&lt;双人入住&gt;&lt;内宾&gt;&lt;预付&gt;&lt;无早&gt;</t>
  </si>
  <si>
    <t>杨秀萍</t>
  </si>
  <si>
    <t>取消</t>
  </si>
  <si>
    <t xml:space="preserve">18773089960	</t>
  </si>
  <si>
    <t>[佛山]城市便捷酒店(佛山大良美食城店)(78098167)</t>
  </si>
  <si>
    <t>商务大床房&lt;双人入住&gt;&lt;内宾&gt;&lt;预付&gt;&lt;双早&gt;</t>
  </si>
  <si>
    <t>王聪</t>
  </si>
  <si>
    <t xml:space="preserve">2657138	</t>
  </si>
  <si>
    <t xml:space="preserve">999218774332423	</t>
  </si>
  <si>
    <t>标准大床房&lt;双人入住&gt;&lt;内宾&gt;&lt;预付&gt;&lt;无早&gt;</t>
  </si>
  <si>
    <t>冯健</t>
  </si>
  <si>
    <t>，</t>
  </si>
  <si>
    <t>999218765607960</t>
  </si>
  <si>
    <t>999218772169615</t>
  </si>
  <si>
    <t>999218774332423</t>
  </si>
  <si>
    <t>A220820100321481</t>
  </si>
  <si>
    <t>CNY / HKD 当前参考汇率: 1.147779836</t>
  </si>
  <si>
    <t>总计： 2263.35 CNY/
2597.83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</si>
  <si>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</si>
  <si>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</si>
  <si>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</si>
  <si>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</si>
  <si>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</si>
  <si>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</si>
  <si>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</si>
  <si>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</si>
  <si>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</si>
  <si>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</si>
  <si>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</si>
  <si>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</si>
  <si>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</si>
  <si>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</si>
  <si>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</si>
  <si>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</si>
  <si>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</si>
  <si>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</si>
  <si>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2022-08-15</t>
  </si>
  <si>
    <t>2655977</t>
  </si>
  <si>
    <t>宜尚酒店（浦北诚信商业广场店）</t>
  </si>
  <si>
    <t>2022-08-17</t>
  </si>
  <si>
    <t>退房日月结</t>
  </si>
  <si>
    <t>563.04</t>
  </si>
  <si>
    <t>RMB</t>
  </si>
  <si>
    <t>0</t>
  </si>
  <si>
    <t>0.00</t>
  </si>
  <si>
    <t>携程汇智国内直连</t>
  </si>
  <si>
    <t>1861</t>
  </si>
  <si>
    <t>2022-08-15 16:56:24</t>
  </si>
  <si>
    <t>否</t>
  </si>
  <si>
    <t>汇智国际旅游发展有限公司</t>
  </si>
  <si>
    <t>直连</t>
  </si>
  <si>
    <t>2655986</t>
  </si>
  <si>
    <t>499.80</t>
  </si>
  <si>
    <t>2022-08-15 17:06:51</t>
  </si>
  <si>
    <t>2022-08-16</t>
  </si>
  <si>
    <t>2656629</t>
  </si>
  <si>
    <t>城市便捷酒店(武汉汉口火车站地铁站店)</t>
  </si>
  <si>
    <t>151.98</t>
  </si>
  <si>
    <t>2022-08-16 09:10:00</t>
  </si>
  <si>
    <t>2656874</t>
  </si>
  <si>
    <t>派酒店(侯马火车站店)</t>
  </si>
  <si>
    <t>83.67</t>
  </si>
  <si>
    <t>2022-08-16 13:12:18</t>
  </si>
  <si>
    <t>2657026</t>
  </si>
  <si>
    <t>城市便捷酒店(钦州汽车南站店)</t>
  </si>
  <si>
    <t>142.80</t>
  </si>
  <si>
    <t>2022-08-16 15:43:57</t>
  </si>
  <si>
    <t>2657057</t>
  </si>
  <si>
    <t>城市便捷酒店(武汉金银潭地铁站店)</t>
  </si>
  <si>
    <t>2022-08-16 16:15:55</t>
  </si>
  <si>
    <t>2657126</t>
  </si>
  <si>
    <t>希岸酒店（广州天河体育中心店）</t>
  </si>
  <si>
    <t>442.62</t>
  </si>
  <si>
    <t>2022-08-16 17:38:24</t>
  </si>
  <si>
    <t>2657138</t>
  </si>
  <si>
    <t>城市便捷酒店(佛山大良美食城店)</t>
  </si>
  <si>
    <t>175.44</t>
  </si>
  <si>
    <t>2022-08-16 17:51:58</t>
  </si>
  <si>
    <t>2657298</t>
  </si>
  <si>
    <t>204.00</t>
  </si>
  <si>
    <t>2022-08-16 20:27:08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</si>
</sst>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11</xdr:col>
      <xdr:colOff>676275</xdr:colOff>
      <xdr:row>55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048750" cy="541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44788</v>
      </c>
      <c r="G2" s="6">
        <v>44790</v>
      </c>
      <c r="H2" s="4">
        <v>1</v>
      </c>
      <c r="I2" s="4">
        <v>2</v>
      </c>
      <c r="J2" s="4">
        <v>2</v>
      </c>
      <c r="K2" s="4" t="s">
        <v>30</v>
      </c>
      <c r="L2" s="4">
        <v>563.04</v>
      </c>
      <c r="M2" s="4">
        <v>563.04</v>
      </c>
      <c r="N2" s="4" t="s">
        <v>31</v>
      </c>
      <c r="O2" s="4" t="s">
        <v>32</v>
      </c>
      <c r="P2" s="4" t="s">
        <v>33</v>
      </c>
      <c r="Q2" s="4">
        <v>0</v>
      </c>
      <c r="R2" s="7">
        <v>44788</v>
      </c>
      <c r="S2" s="6">
        <v>44793</v>
      </c>
      <c r="T2" s="4" t="s">
        <v>34</v>
      </c>
      <c r="U2" s="4">
        <v>563.04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44788</v>
      </c>
      <c r="G3" s="6">
        <v>44790</v>
      </c>
      <c r="H3" s="4">
        <v>1</v>
      </c>
      <c r="I3" s="4">
        <v>2</v>
      </c>
      <c r="J3" s="4">
        <v>2</v>
      </c>
      <c r="K3" s="4" t="s">
        <v>30</v>
      </c>
      <c r="L3" s="4">
        <v>499.8</v>
      </c>
      <c r="M3" s="4">
        <v>499.8</v>
      </c>
      <c r="N3" s="4" t="s">
        <v>38</v>
      </c>
      <c r="O3" s="4" t="s">
        <v>32</v>
      </c>
      <c r="P3" s="4" t="s">
        <v>33</v>
      </c>
      <c r="Q3" s="4">
        <v>0</v>
      </c>
      <c r="R3" s="7">
        <v>44788</v>
      </c>
      <c r="S3" s="6">
        <v>44793</v>
      </c>
      <c r="T3" s="4" t="s">
        <v>34</v>
      </c>
      <c r="U3" s="4">
        <v>499.8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44789</v>
      </c>
      <c r="G4" s="6">
        <v>44790</v>
      </c>
      <c r="H4" s="4">
        <v>1</v>
      </c>
      <c r="I4" s="4">
        <v>1</v>
      </c>
      <c r="J4" s="4">
        <v>1</v>
      </c>
      <c r="K4" s="4" t="s">
        <v>30</v>
      </c>
      <c r="L4" s="4">
        <v>151.98</v>
      </c>
      <c r="M4" s="4">
        <v>151.98</v>
      </c>
      <c r="N4" s="4" t="s">
        <v>42</v>
      </c>
      <c r="O4" s="4" t="s">
        <v>32</v>
      </c>
      <c r="P4" s="4" t="s">
        <v>33</v>
      </c>
      <c r="Q4" s="4">
        <v>0</v>
      </c>
      <c r="R4" s="7">
        <v>44789</v>
      </c>
      <c r="S4" s="6">
        <v>44793</v>
      </c>
      <c r="T4" s="4" t="s">
        <v>34</v>
      </c>
      <c r="U4" s="4">
        <v>151.98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44789</v>
      </c>
      <c r="G5" s="6">
        <v>44790</v>
      </c>
      <c r="H5" s="4">
        <v>1</v>
      </c>
      <c r="I5" s="4">
        <v>1</v>
      </c>
      <c r="J5" s="4">
        <v>1</v>
      </c>
      <c r="K5" s="4" t="s">
        <v>30</v>
      </c>
      <c r="L5" s="4">
        <v>83.67</v>
      </c>
      <c r="M5" s="4">
        <v>83.67</v>
      </c>
      <c r="N5" s="4" t="s">
        <v>46</v>
      </c>
      <c r="O5" s="4" t="s">
        <v>32</v>
      </c>
      <c r="P5" s="4" t="s">
        <v>33</v>
      </c>
      <c r="Q5" s="4">
        <v>0</v>
      </c>
      <c r="R5" s="7">
        <v>44789</v>
      </c>
      <c r="S5" s="6">
        <v>44793</v>
      </c>
      <c r="T5" s="4" t="s">
        <v>34</v>
      </c>
      <c r="U5" s="4">
        <v>83.67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41</v>
      </c>
      <c r="F6" s="6">
        <v>44789</v>
      </c>
      <c r="G6" s="6">
        <v>44790</v>
      </c>
      <c r="H6" s="4">
        <v>1</v>
      </c>
      <c r="I6" s="4">
        <v>1</v>
      </c>
      <c r="J6" s="4">
        <v>1</v>
      </c>
      <c r="K6" s="4" t="s">
        <v>30</v>
      </c>
      <c r="L6" s="4">
        <v>142.8</v>
      </c>
      <c r="M6" s="4">
        <v>142.8</v>
      </c>
      <c r="N6" s="4" t="s">
        <v>49</v>
      </c>
      <c r="O6" s="4" t="s">
        <v>32</v>
      </c>
      <c r="P6" s="4" t="s">
        <v>33</v>
      </c>
      <c r="Q6" s="4">
        <v>0</v>
      </c>
      <c r="R6" s="7">
        <v>44789</v>
      </c>
      <c r="S6" s="6">
        <v>44793</v>
      </c>
      <c r="T6" s="4" t="s">
        <v>34</v>
      </c>
      <c r="U6" s="4">
        <v>142.8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44789</v>
      </c>
      <c r="G7" s="6">
        <v>44790</v>
      </c>
      <c r="H7" s="4">
        <v>1</v>
      </c>
      <c r="I7" s="4">
        <v>1</v>
      </c>
      <c r="J7" s="4">
        <v>1</v>
      </c>
      <c r="K7" s="4" t="s">
        <v>30</v>
      </c>
      <c r="L7" s="4">
        <v>220.32</v>
      </c>
      <c r="M7" s="4">
        <v>220.32</v>
      </c>
      <c r="N7" s="4" t="s">
        <v>53</v>
      </c>
      <c r="O7" s="4" t="s">
        <v>32</v>
      </c>
      <c r="P7" s="4" t="s">
        <v>33</v>
      </c>
      <c r="Q7" s="4">
        <v>0</v>
      </c>
      <c r="R7" s="7">
        <v>44789</v>
      </c>
      <c r="S7" s="6">
        <v>44793</v>
      </c>
      <c r="T7" s="4" t="s">
        <v>34</v>
      </c>
      <c r="U7" s="4">
        <v>220.32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44789</v>
      </c>
      <c r="G8" s="6">
        <v>44790</v>
      </c>
      <c r="H8" s="4">
        <v>1</v>
      </c>
      <c r="I8" s="4">
        <v>1</v>
      </c>
      <c r="J8" s="4">
        <v>1</v>
      </c>
      <c r="K8" s="4" t="s">
        <v>30</v>
      </c>
      <c r="L8" s="4">
        <v>442.62</v>
      </c>
      <c r="M8" s="4">
        <v>442.62</v>
      </c>
      <c r="N8" s="4" t="s">
        <v>58</v>
      </c>
      <c r="O8" s="4" t="s">
        <v>32</v>
      </c>
      <c r="P8" s="4" t="s">
        <v>33</v>
      </c>
      <c r="Q8" s="4">
        <v>0</v>
      </c>
      <c r="R8" s="7">
        <v>44789</v>
      </c>
      <c r="S8" s="6">
        <v>44793</v>
      </c>
      <c r="T8" s="4" t="s">
        <v>34</v>
      </c>
      <c r="U8" s="4">
        <v>442.62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50</v>
      </c>
      <c r="B9" s="4" t="s">
        <v>26</v>
      </c>
      <c r="C9" s="4" t="s">
        <v>59</v>
      </c>
      <c r="D9" s="4" t="s">
        <v>51</v>
      </c>
      <c r="E9" s="4" t="s">
        <v>52</v>
      </c>
      <c r="F9" s="6">
        <v>44789</v>
      </c>
      <c r="G9" s="6">
        <v>44790</v>
      </c>
      <c r="H9" s="4">
        <v>1</v>
      </c>
      <c r="I9" s="4">
        <v>1</v>
      </c>
      <c r="J9" s="4">
        <v>1</v>
      </c>
      <c r="K9" s="4" t="s">
        <v>30</v>
      </c>
      <c r="L9" s="4">
        <v>-220.32</v>
      </c>
      <c r="M9" s="4">
        <v>-220.32</v>
      </c>
      <c r="N9" s="4" t="s">
        <v>53</v>
      </c>
      <c r="O9" s="4" t="s">
        <v>32</v>
      </c>
      <c r="P9" s="4" t="s">
        <v>33</v>
      </c>
      <c r="Q9" s="4">
        <v>0</v>
      </c>
      <c r="R9" s="7">
        <v>44789</v>
      </c>
      <c r="S9" s="6">
        <v>44793</v>
      </c>
      <c r="T9" s="4" t="s">
        <v>34</v>
      </c>
      <c r="U9" s="4">
        <v>-220.32</v>
      </c>
      <c r="V9" s="4">
        <v>0</v>
      </c>
      <c r="W9" s="4">
        <v>0</v>
      </c>
      <c r="X9" s="4" t="s">
        <v>54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44789</v>
      </c>
      <c r="G10" s="6">
        <v>44790</v>
      </c>
      <c r="H10" s="4">
        <v>1</v>
      </c>
      <c r="I10" s="4">
        <v>1</v>
      </c>
      <c r="J10" s="4">
        <v>1</v>
      </c>
      <c r="K10" s="4" t="s">
        <v>30</v>
      </c>
      <c r="L10" s="4">
        <v>175.44</v>
      </c>
      <c r="M10" s="4">
        <v>175.44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44789</v>
      </c>
      <c r="S10" s="6">
        <v>44793</v>
      </c>
      <c r="T10" s="4" t="s">
        <v>34</v>
      </c>
      <c r="U10" s="4">
        <v>175.44</v>
      </c>
      <c r="V10" s="4">
        <v>0</v>
      </c>
      <c r="W10" s="4">
        <v>0</v>
      </c>
      <c r="X10" s="4" t="s">
        <v>64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51</v>
      </c>
      <c r="E11" s="4" t="s">
        <v>66</v>
      </c>
      <c r="F11" s="6">
        <v>44789</v>
      </c>
      <c r="G11" s="6">
        <v>44790</v>
      </c>
      <c r="H11" s="4">
        <v>1</v>
      </c>
      <c r="I11" s="4">
        <v>1</v>
      </c>
      <c r="J11" s="4">
        <v>1</v>
      </c>
      <c r="K11" s="4" t="s">
        <v>30</v>
      </c>
      <c r="L11" s="4">
        <v>204</v>
      </c>
      <c r="M11" s="4">
        <v>204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44789</v>
      </c>
      <c r="S11" s="6">
        <v>44793</v>
      </c>
      <c r="T11" s="4" t="s">
        <v>34</v>
      </c>
      <c r="U11" s="4">
        <v>204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7.12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18756824159</v>
      </c>
      <c r="B2" s="6">
        <v>44788</v>
      </c>
      <c r="C2" s="6">
        <v>44790</v>
      </c>
      <c r="D2" s="4">
        <v>563.04</v>
      </c>
      <c r="E2" s="4" t="str">
        <f>VLOOKUP(A2,HOP!A:L,12,0)</f>
        <v>563.04</v>
      </c>
      <c r="F2" s="4" t="str">
        <f>VLOOKUP(A2,HOP!A:C,3,0)</f>
        <v>2655977</v>
      </c>
      <c r="G2" s="4">
        <f>D2-E2</f>
        <v>0</v>
      </c>
      <c r="H2" s="4" t="str">
        <f>$H$1&amp;F2</f>
        <v>，2655977</v>
      </c>
      <c r="I2" s="4" t="str">
        <f>VLOOKUP(A2,HOP!A:U,21,0)</f>
        <v>直连</v>
      </c>
    </row>
    <row r="3" s="4" customFormat="1" spans="1:9">
      <c r="A3" s="5">
        <v>18760918322</v>
      </c>
      <c r="B3" s="6">
        <v>44788</v>
      </c>
      <c r="C3" s="6">
        <v>44790</v>
      </c>
      <c r="D3" s="4">
        <v>499.8</v>
      </c>
      <c r="E3" s="4" t="str">
        <f>VLOOKUP(A3,HOP!A:L,12,0)</f>
        <v>499.80</v>
      </c>
      <c r="F3" s="4" t="str">
        <f>VLOOKUP(A3,HOP!A:C,3,0)</f>
        <v>2655986</v>
      </c>
      <c r="G3" s="4">
        <f t="shared" ref="G3:G10" si="0">D3-E3</f>
        <v>0</v>
      </c>
      <c r="H3" s="4" t="str">
        <f t="shared" ref="H3:H10" si="1">$H$1&amp;F3</f>
        <v>，2655986</v>
      </c>
      <c r="I3" s="4" t="str">
        <f>VLOOKUP(A3,HOP!A:U,21,0)</f>
        <v>直连</v>
      </c>
    </row>
    <row r="4" s="4" customFormat="1" spans="1:9">
      <c r="A4" s="8" t="s">
        <v>69</v>
      </c>
      <c r="B4" s="6">
        <v>44789</v>
      </c>
      <c r="C4" s="6">
        <v>44790</v>
      </c>
      <c r="D4" s="4">
        <v>151.98</v>
      </c>
      <c r="E4" s="4" t="str">
        <f>VLOOKUP(A4,HOP!A:L,12,0)</f>
        <v>151.98</v>
      </c>
      <c r="F4" s="4" t="str">
        <f>VLOOKUP(A4,HOP!A:C,3,0)</f>
        <v>2656629</v>
      </c>
      <c r="G4" s="4">
        <f t="shared" si="0"/>
        <v>0</v>
      </c>
      <c r="H4" s="4" t="str">
        <f t="shared" si="1"/>
        <v>，2656629</v>
      </c>
      <c r="I4" s="4" t="str">
        <f>VLOOKUP(A4,HOP!A:U,21,0)</f>
        <v>直连</v>
      </c>
    </row>
    <row r="5" s="4" customFormat="1" spans="1:9">
      <c r="A5" s="5">
        <v>18767074938</v>
      </c>
      <c r="B5" s="6">
        <v>44789</v>
      </c>
      <c r="C5" s="6">
        <v>44790</v>
      </c>
      <c r="D5" s="4">
        <v>83.67</v>
      </c>
      <c r="E5" s="4" t="str">
        <f>VLOOKUP(A5,HOP!A:L,12,0)</f>
        <v>83.67</v>
      </c>
      <c r="F5" s="4" t="str">
        <f>VLOOKUP(A5,HOP!A:C,3,0)</f>
        <v>2656874</v>
      </c>
      <c r="G5" s="4">
        <f t="shared" si="0"/>
        <v>0</v>
      </c>
      <c r="H5" s="4" t="str">
        <f t="shared" si="1"/>
        <v>，2656874</v>
      </c>
      <c r="I5" s="4" t="str">
        <f>VLOOKUP(A5,HOP!A:U,21,0)</f>
        <v>直连</v>
      </c>
    </row>
    <row r="6" s="4" customFormat="1" spans="1:9">
      <c r="A6" s="5">
        <v>18771732563</v>
      </c>
      <c r="B6" s="6">
        <v>44789</v>
      </c>
      <c r="C6" s="6">
        <v>44790</v>
      </c>
      <c r="D6" s="4">
        <v>142.8</v>
      </c>
      <c r="E6" s="4" t="str">
        <f>VLOOKUP(A6,HOP!A:L,12,0)</f>
        <v>142.80</v>
      </c>
      <c r="F6" s="4" t="str">
        <f>VLOOKUP(A6,HOP!A:C,3,0)</f>
        <v>2657026</v>
      </c>
      <c r="G6" s="4">
        <f t="shared" si="0"/>
        <v>0</v>
      </c>
      <c r="H6" s="4" t="str">
        <f t="shared" si="1"/>
        <v>，2657026</v>
      </c>
      <c r="I6" s="4" t="str">
        <f>VLOOKUP(A6,HOP!A:U,21,0)</f>
        <v>直连</v>
      </c>
    </row>
    <row r="7" s="4" customFormat="1" spans="1:9">
      <c r="A7" s="8" t="s">
        <v>70</v>
      </c>
      <c r="B7" s="6">
        <v>44789</v>
      </c>
      <c r="C7" s="6">
        <v>44790</v>
      </c>
      <c r="D7" s="4">
        <v>0</v>
      </c>
      <c r="E7" s="4" t="str">
        <f>VLOOKUP(A7,HOP!A:L,12,0)</f>
        <v>0.00</v>
      </c>
      <c r="F7" s="4" t="str">
        <f>VLOOKUP(A7,HOP!A:C,3,0)</f>
        <v>2657057</v>
      </c>
      <c r="G7" s="4">
        <f t="shared" si="0"/>
        <v>0</v>
      </c>
      <c r="H7" s="4" t="str">
        <f t="shared" si="1"/>
        <v>，2657057</v>
      </c>
      <c r="I7" s="4" t="str">
        <f>VLOOKUP(A7,HOP!A:U,21,0)</f>
        <v>直连</v>
      </c>
    </row>
    <row r="8" s="4" customFormat="1" spans="1:9">
      <c r="A8" s="5">
        <v>18772955169</v>
      </c>
      <c r="B8" s="6">
        <v>44789</v>
      </c>
      <c r="C8" s="6">
        <v>44790</v>
      </c>
      <c r="D8" s="4">
        <v>442.62</v>
      </c>
      <c r="E8" s="4" t="str">
        <f>VLOOKUP(A8,HOP!A:L,12,0)</f>
        <v>442.62</v>
      </c>
      <c r="F8" s="4" t="str">
        <f>VLOOKUP(A8,HOP!A:C,3,0)</f>
        <v>2657126</v>
      </c>
      <c r="G8" s="4">
        <f t="shared" si="0"/>
        <v>0</v>
      </c>
      <c r="H8" s="4" t="str">
        <f t="shared" si="1"/>
        <v>，2657126</v>
      </c>
      <c r="I8" s="4" t="str">
        <f>VLOOKUP(A8,HOP!A:U,21,0)</f>
        <v>直连</v>
      </c>
    </row>
    <row r="9" s="4" customFormat="1" spans="1:9">
      <c r="A9" s="5">
        <v>18773089960</v>
      </c>
      <c r="B9" s="6">
        <v>44789</v>
      </c>
      <c r="C9" s="6">
        <v>44790</v>
      </c>
      <c r="D9" s="4">
        <v>175.44</v>
      </c>
      <c r="E9" s="4" t="str">
        <f>VLOOKUP(A9,HOP!A:L,12,0)</f>
        <v>175.44</v>
      </c>
      <c r="F9" s="4" t="str">
        <f>VLOOKUP(A9,HOP!A:C,3,0)</f>
        <v>2657138</v>
      </c>
      <c r="G9" s="4">
        <f t="shared" si="0"/>
        <v>0</v>
      </c>
      <c r="H9" s="4" t="str">
        <f t="shared" si="1"/>
        <v>，2657138</v>
      </c>
      <c r="I9" s="4" t="str">
        <f>VLOOKUP(A9,HOP!A:U,21,0)</f>
        <v>直连</v>
      </c>
    </row>
    <row r="10" s="4" customFormat="1" spans="1:9">
      <c r="A10" s="8" t="s">
        <v>71</v>
      </c>
      <c r="B10" s="6">
        <v>44789</v>
      </c>
      <c r="C10" s="6">
        <v>44790</v>
      </c>
      <c r="D10" s="4">
        <v>204</v>
      </c>
      <c r="E10" s="4" t="str">
        <f>VLOOKUP(A10,HOP!A:L,12,0)</f>
        <v>204.00</v>
      </c>
      <c r="F10" s="4" t="str">
        <f>VLOOKUP(A10,HOP!A:C,3,0)</f>
        <v>2657298</v>
      </c>
      <c r="G10" s="4">
        <f t="shared" si="0"/>
        <v>0</v>
      </c>
      <c r="H10" s="4" t="str">
        <f t="shared" si="1"/>
        <v>，2657298</v>
      </c>
      <c r="I10" s="4" t="str">
        <f>VLOOKUP(A10,HOP!A:U,21,0)</f>
        <v>直连</v>
      </c>
    </row>
    <row r="12" spans="4:4">
      <c r="D12" s="4">
        <f>SUM(D2:D11)</f>
        <v>2263.35</v>
      </c>
    </row>
    <row r="18" spans="1:1">
      <c r="A18" s="4" t="s">
        <v>72</v>
      </c>
    </row>
    <row r="19" spans="1:1">
      <c r="A19" s="4" t="s">
        <v>73</v>
      </c>
    </row>
    <row r="20" spans="1:1">
      <c r="A20" s="4" t="s">
        <v>74</v>
      </c>
    </row>
  </sheetData>
  <autoFilter ref="A1:X1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E34" sqref="E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</row>
    <row r="2" s="1" customFormat="1" spans="1:21">
      <c r="A2" s="3">
        <v>18756824159</v>
      </c>
      <c r="B2" s="1" t="s">
        <v>93</v>
      </c>
      <c r="C2" s="1" t="s">
        <v>94</v>
      </c>
      <c r="D2" s="1" t="s">
        <v>95</v>
      </c>
      <c r="E2" s="1" t="s">
        <v>31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</row>
    <row r="3" s="1" customFormat="1" spans="1:21">
      <c r="A3" s="3">
        <v>18760918322</v>
      </c>
      <c r="B3" s="1" t="s">
        <v>93</v>
      </c>
      <c r="C3" s="1" t="s">
        <v>108</v>
      </c>
      <c r="D3" s="1" t="s">
        <v>95</v>
      </c>
      <c r="E3" s="1" t="s">
        <v>38</v>
      </c>
      <c r="F3" s="1" t="s">
        <v>93</v>
      </c>
      <c r="G3" s="1" t="s">
        <v>96</v>
      </c>
      <c r="H3" s="1" t="s">
        <v>97</v>
      </c>
      <c r="I3" s="1" t="s">
        <v>109</v>
      </c>
      <c r="J3" s="1" t="s">
        <v>99</v>
      </c>
      <c r="K3" s="1" t="s">
        <v>109</v>
      </c>
      <c r="L3" s="1" t="s">
        <v>109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110</v>
      </c>
      <c r="S3" s="1" t="s">
        <v>105</v>
      </c>
      <c r="T3" s="1" t="s">
        <v>106</v>
      </c>
      <c r="U3" s="1" t="s">
        <v>107</v>
      </c>
    </row>
    <row r="4" s="1" customFormat="1" spans="1:21">
      <c r="A4" s="9" t="s">
        <v>69</v>
      </c>
      <c r="B4" s="1" t="s">
        <v>111</v>
      </c>
      <c r="C4" s="1" t="s">
        <v>112</v>
      </c>
      <c r="D4" s="1" t="s">
        <v>113</v>
      </c>
      <c r="E4" s="1" t="s">
        <v>42</v>
      </c>
      <c r="F4" s="1" t="s">
        <v>111</v>
      </c>
      <c r="G4" s="1" t="s">
        <v>96</v>
      </c>
      <c r="H4" s="1" t="s">
        <v>97</v>
      </c>
      <c r="I4" s="1" t="s">
        <v>114</v>
      </c>
      <c r="J4" s="1" t="s">
        <v>99</v>
      </c>
      <c r="K4" s="1" t="s">
        <v>114</v>
      </c>
      <c r="L4" s="1" t="s">
        <v>114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115</v>
      </c>
      <c r="S4" s="1" t="s">
        <v>105</v>
      </c>
      <c r="T4" s="1" t="s">
        <v>106</v>
      </c>
      <c r="U4" s="1" t="s">
        <v>107</v>
      </c>
    </row>
    <row r="5" s="1" customFormat="1" spans="1:21">
      <c r="A5" s="3">
        <v>18767074938</v>
      </c>
      <c r="B5" s="1" t="s">
        <v>111</v>
      </c>
      <c r="C5" s="1" t="s">
        <v>116</v>
      </c>
      <c r="D5" s="1" t="s">
        <v>117</v>
      </c>
      <c r="E5" s="1" t="s">
        <v>46</v>
      </c>
      <c r="F5" s="1" t="s">
        <v>111</v>
      </c>
      <c r="G5" s="1" t="s">
        <v>96</v>
      </c>
      <c r="H5" s="1" t="s">
        <v>97</v>
      </c>
      <c r="I5" s="1" t="s">
        <v>118</v>
      </c>
      <c r="J5" s="1" t="s">
        <v>99</v>
      </c>
      <c r="K5" s="1" t="s">
        <v>118</v>
      </c>
      <c r="L5" s="1" t="s">
        <v>118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119</v>
      </c>
      <c r="S5" s="1" t="s">
        <v>105</v>
      </c>
      <c r="T5" s="1" t="s">
        <v>106</v>
      </c>
      <c r="U5" s="1" t="s">
        <v>107</v>
      </c>
    </row>
    <row r="6" s="1" customFormat="1" spans="1:21">
      <c r="A6" s="3">
        <v>18771732563</v>
      </c>
      <c r="B6" s="1" t="s">
        <v>111</v>
      </c>
      <c r="C6" s="1" t="s">
        <v>120</v>
      </c>
      <c r="D6" s="1" t="s">
        <v>121</v>
      </c>
      <c r="E6" s="1" t="s">
        <v>49</v>
      </c>
      <c r="F6" s="1" t="s">
        <v>111</v>
      </c>
      <c r="G6" s="1" t="s">
        <v>96</v>
      </c>
      <c r="H6" s="1" t="s">
        <v>97</v>
      </c>
      <c r="I6" s="1" t="s">
        <v>122</v>
      </c>
      <c r="J6" s="1" t="s">
        <v>99</v>
      </c>
      <c r="K6" s="1" t="s">
        <v>122</v>
      </c>
      <c r="L6" s="1" t="s">
        <v>122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123</v>
      </c>
      <c r="S6" s="1" t="s">
        <v>105</v>
      </c>
      <c r="T6" s="1" t="s">
        <v>106</v>
      </c>
      <c r="U6" s="1" t="s">
        <v>107</v>
      </c>
    </row>
    <row r="7" s="1" customFormat="1" spans="1:21">
      <c r="A7" s="9" t="s">
        <v>70</v>
      </c>
      <c r="B7" s="1" t="s">
        <v>111</v>
      </c>
      <c r="C7" s="1" t="s">
        <v>124</v>
      </c>
      <c r="D7" s="1" t="s">
        <v>125</v>
      </c>
      <c r="E7" s="1" t="s">
        <v>53</v>
      </c>
      <c r="F7" s="1" t="s">
        <v>111</v>
      </c>
      <c r="G7" s="1" t="s">
        <v>96</v>
      </c>
      <c r="H7" s="1" t="s">
        <v>97</v>
      </c>
      <c r="I7" s="1" t="s">
        <v>101</v>
      </c>
      <c r="J7" s="1" t="s">
        <v>99</v>
      </c>
      <c r="K7" s="1" t="s">
        <v>101</v>
      </c>
      <c r="L7" s="1" t="s">
        <v>101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103</v>
      </c>
      <c r="R7" s="1" t="s">
        <v>126</v>
      </c>
      <c r="S7" s="1" t="s">
        <v>105</v>
      </c>
      <c r="T7" s="1" t="s">
        <v>106</v>
      </c>
      <c r="U7" s="1" t="s">
        <v>107</v>
      </c>
    </row>
    <row r="8" s="1" customFormat="1" spans="1:21">
      <c r="A8" s="3">
        <v>18772955169</v>
      </c>
      <c r="B8" s="1" t="s">
        <v>111</v>
      </c>
      <c r="C8" s="1" t="s">
        <v>127</v>
      </c>
      <c r="D8" s="1" t="s">
        <v>128</v>
      </c>
      <c r="E8" s="1" t="s">
        <v>58</v>
      </c>
      <c r="F8" s="1" t="s">
        <v>111</v>
      </c>
      <c r="G8" s="1" t="s">
        <v>96</v>
      </c>
      <c r="H8" s="1" t="s">
        <v>97</v>
      </c>
      <c r="I8" s="1" t="s">
        <v>129</v>
      </c>
      <c r="J8" s="1" t="s">
        <v>99</v>
      </c>
      <c r="K8" s="1" t="s">
        <v>129</v>
      </c>
      <c r="L8" s="1" t="s">
        <v>129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103</v>
      </c>
      <c r="R8" s="1" t="s">
        <v>130</v>
      </c>
      <c r="S8" s="1" t="s">
        <v>105</v>
      </c>
      <c r="T8" s="1" t="s">
        <v>106</v>
      </c>
      <c r="U8" s="1" t="s">
        <v>107</v>
      </c>
    </row>
    <row r="9" s="1" customFormat="1" spans="1:21">
      <c r="A9" s="3">
        <v>18773089960</v>
      </c>
      <c r="B9" s="1" t="s">
        <v>111</v>
      </c>
      <c r="C9" s="1" t="s">
        <v>131</v>
      </c>
      <c r="D9" s="1" t="s">
        <v>132</v>
      </c>
      <c r="E9" s="1" t="s">
        <v>63</v>
      </c>
      <c r="F9" s="1" t="s">
        <v>111</v>
      </c>
      <c r="G9" s="1" t="s">
        <v>96</v>
      </c>
      <c r="H9" s="1" t="s">
        <v>97</v>
      </c>
      <c r="I9" s="1" t="s">
        <v>133</v>
      </c>
      <c r="J9" s="1" t="s">
        <v>99</v>
      </c>
      <c r="K9" s="1" t="s">
        <v>133</v>
      </c>
      <c r="L9" s="1" t="s">
        <v>133</v>
      </c>
      <c r="M9" s="1" t="s">
        <v>100</v>
      </c>
      <c r="N9" s="1" t="s">
        <v>100</v>
      </c>
      <c r="O9" s="1" t="s">
        <v>101</v>
      </c>
      <c r="P9" s="1" t="s">
        <v>102</v>
      </c>
      <c r="Q9" s="1" t="s">
        <v>103</v>
      </c>
      <c r="R9" s="1" t="s">
        <v>134</v>
      </c>
      <c r="S9" s="1" t="s">
        <v>105</v>
      </c>
      <c r="T9" s="1" t="s">
        <v>106</v>
      </c>
      <c r="U9" s="1" t="s">
        <v>107</v>
      </c>
    </row>
    <row r="10" s="1" customFormat="1" spans="1:21">
      <c r="A10" s="9" t="s">
        <v>71</v>
      </c>
      <c r="B10" s="1" t="s">
        <v>111</v>
      </c>
      <c r="C10" s="1" t="s">
        <v>135</v>
      </c>
      <c r="D10" s="1" t="s">
        <v>125</v>
      </c>
      <c r="E10" s="1" t="s">
        <v>67</v>
      </c>
      <c r="F10" s="1" t="s">
        <v>111</v>
      </c>
      <c r="G10" s="1" t="s">
        <v>96</v>
      </c>
      <c r="H10" s="1" t="s">
        <v>97</v>
      </c>
      <c r="I10" s="1" t="s">
        <v>136</v>
      </c>
      <c r="J10" s="1" t="s">
        <v>99</v>
      </c>
      <c r="K10" s="1" t="s">
        <v>136</v>
      </c>
      <c r="L10" s="1" t="s">
        <v>136</v>
      </c>
      <c r="M10" s="1" t="s">
        <v>100</v>
      </c>
      <c r="N10" s="1" t="s">
        <v>100</v>
      </c>
      <c r="O10" s="1" t="s">
        <v>101</v>
      </c>
      <c r="P10" s="1" t="s">
        <v>102</v>
      </c>
      <c r="Q10" s="1" t="s">
        <v>103</v>
      </c>
      <c r="R10" s="1" t="s">
        <v>137</v>
      </c>
      <c r="S10" s="1" t="s">
        <v>105</v>
      </c>
      <c r="T10" s="1" t="s">
        <v>106</v>
      </c>
      <c r="U10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2022-08-20T01:50:06Z</dcterms:created>
  <dcterms:modified xsi:type="dcterms:W3CDTF">2022-08-20T02:03:23Z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469345D187D4483286659E5FF1C5B34E</vt:lpwstr>
  </property>
  <property fmtid="{D5CDD505-2E9C-101B-9397-08002B2CF9AE}" pid="3" name="KSOProductBuildVer">
    <vt:lpwstr>2052-11.1.0.12302</vt:lpwstr>
  </property>
</Properties>
</file>