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对账!$A$1:$H$7</definedName>
  </definedNames>
  <calcPr calcId="144525"/>
</workbook>
</file>

<file path=xl/sharedStrings.xml><?xml version="1.0" encoding="utf-8"?>
<sst xmlns="http://schemas.openxmlformats.org/spreadsheetml/2006/main" count="418" uniqueCount="142">
  <si>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</si>
  <si>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</si>
  <si>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</si>
  <si>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</si>
  <si>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</si>
  <si>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</si>
  <si>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</si>
  <si>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</si>
  <si>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</si>
  <si>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20220815-20220821</t>
  </si>
  <si>
    <t>广州汇登信息科技有限公司（直连）</t>
  </si>
  <si>
    <t>4319408</t>
  </si>
  <si>
    <t>20862.00</t>
  </si>
  <si>
    <t>0.00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</si>
  <si>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</si>
  <si>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</si>
  <si>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</si>
  <si>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</si>
  <si>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</si>
  <si>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</si>
  <si>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</si>
  <si>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</si>
  <si>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</si>
  <si>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</si>
  <si>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</si>
  <si>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</si>
  <si>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</si>
  <si>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</si>
  <si>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</si>
  <si>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</si>
  <si>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4890920771782165436</t>
  </si>
  <si>
    <t>广州瑰丽酒店</t>
  </si>
  <si>
    <t>广州市</t>
  </si>
  <si>
    <t>本期应结</t>
  </si>
  <si>
    <t>2022-08-15~2022-08-17</t>
  </si>
  <si>
    <t>豪华江景客房【标准价】</t>
  </si>
  <si>
    <t>陈德水</t>
  </si>
  <si>
    <t>2</t>
  </si>
  <si>
    <t>底价结算</t>
  </si>
  <si>
    <t>4616.00</t>
  </si>
  <si>
    <t>512.88</t>
  </si>
  <si>
    <t>2652972</t>
  </si>
  <si>
    <t>1074333</t>
  </si>
  <si>
    <t>4890920773593284504</t>
  </si>
  <si>
    <t>余建明</t>
  </si>
  <si>
    <t>2652970</t>
  </si>
  <si>
    <t>4890920774197040387</t>
  </si>
  <si>
    <t>吴志平</t>
  </si>
  <si>
    <t>2652968</t>
  </si>
  <si>
    <t>4890920808529199272</t>
  </si>
  <si>
    <t>2022-08-15~2022-08-18</t>
  </si>
  <si>
    <t>豪华江景客房</t>
  </si>
  <si>
    <t>王盛</t>
  </si>
  <si>
    <t>3</t>
  </si>
  <si>
    <t>6324.00</t>
  </si>
  <si>
    <t>702.66</t>
  </si>
  <si>
    <t>2655942</t>
  </si>
  <si>
    <t>4890920841401005807</t>
  </si>
  <si>
    <t>上海虹桥雅辰缇酒店</t>
  </si>
  <si>
    <t>上海市</t>
  </si>
  <si>
    <t>2022-08-18~2022-08-19</t>
  </si>
  <si>
    <t>标准房</t>
  </si>
  <si>
    <t>李玉涵</t>
  </si>
  <si>
    <t>1</t>
  </si>
  <si>
    <t>345.00</t>
  </si>
  <si>
    <t>38.33</t>
  </si>
  <si>
    <t>2659673</t>
  </si>
  <si>
    <t>443501</t>
  </si>
  <si>
    <t>4890920860406807365</t>
  </si>
  <si>
    <t>2022-08-20~2022-08-21</t>
  </si>
  <si>
    <t>陈佳春</t>
  </si>
  <si>
    <t>2661831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</si>
  <si>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</si>
  <si>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</si>
  <si>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</si>
  <si>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</si>
  <si>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</si>
  <si>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</si>
  <si>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</si>
  <si>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</si>
  <si>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商家承担优惠</t>
  </si>
  <si>
    <t>活动名称</t>
  </si>
  <si>
    <t>活动ID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</si>
  <si>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</si>
  <si>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</si>
  <si>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</si>
  <si>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</si>
  <si>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</si>
  <si>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</si>
  <si>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</si>
  <si>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</si>
  <si>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</si>
  <si>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</si>
  <si>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</si>
  <si>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</si>
  <si>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</si>
  <si>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</si>
  <si>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A220823155334481</t>
  </si>
  <si>
    <t>A220823155357481</t>
  </si>
  <si>
    <t>总计：20862元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</si>
  <si>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</si>
  <si>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</si>
  <si>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</si>
  <si>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</si>
  <si>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</si>
  <si>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</si>
  <si>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</si>
  <si>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</si>
  <si>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</si>
  <si>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</si>
  <si>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</si>
  <si>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</si>
  <si>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</si>
  <si>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</si>
  <si>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</si>
  <si>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</si>
  <si>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</si>
  <si>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</si>
  <si>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</si>
  <si>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</si>
  <si>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2022-08-20</t>
  </si>
  <si>
    <t>2022-08-21</t>
  </si>
  <si>
    <t>退房日周结</t>
  </si>
  <si>
    <t>RMB</t>
  </si>
  <si>
    <t>0</t>
  </si>
  <si>
    <t>美团汇登国内直连</t>
  </si>
  <si>
    <t>01.011020</t>
  </si>
  <si>
    <t>2022-08-20 21:45:52</t>
  </si>
  <si>
    <t>否</t>
  </si>
  <si>
    <t>广州汇登信息科技有限公司</t>
  </si>
  <si>
    <t>直连</t>
  </si>
  <si>
    <t>2022-08-18</t>
  </si>
  <si>
    <t>2022-08-19</t>
  </si>
  <si>
    <t>2022-08-18 22:58:03</t>
  </si>
  <si>
    <t>2022-08-15</t>
  </si>
  <si>
    <t>2022-08-15 16:18:30</t>
  </si>
  <si>
    <t>直采</t>
  </si>
  <si>
    <t>2022-08-12</t>
  </si>
  <si>
    <t>2022-08-17</t>
  </si>
  <si>
    <t>2022-08-12 16:47:24</t>
  </si>
  <si>
    <t>2022-08-12 16:46:57</t>
  </si>
  <si>
    <t>2022-08-12 16:47:00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</si>
</sst>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3.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13</v>
      </c>
      <c r="G2" t="s">
        <v>13</v>
      </c>
      <c r="H2" t="s">
        <v>13</v>
      </c>
      <c r="I2" t="s">
        <v>12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topLeftCell="E1" workbookViewId="0">
      <selection activeCell="E1" sqref="$A1:$XFD1048576"/>
    </sheetView>
  </sheetViews>
  <sheetFormatPr defaultColWidth="8.83333333333333" defaultRowHeight="13.5" outlineLevelRow="6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8</v>
      </c>
      <c r="K1" t="s">
        <v>3</v>
      </c>
      <c r="L1" t="s">
        <v>23</v>
      </c>
      <c r="M1" t="s">
        <v>24</v>
      </c>
      <c r="N1" t="s">
        <v>25</v>
      </c>
      <c r="O1" t="s">
        <v>26</v>
      </c>
      <c r="P1" t="s">
        <v>7</v>
      </c>
      <c r="Q1" t="s">
        <v>27</v>
      </c>
      <c r="R1" t="s">
        <v>28</v>
      </c>
      <c r="S1" t="s">
        <v>29</v>
      </c>
    </row>
    <row r="2" spans="1:19">
      <c r="A2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39</v>
      </c>
      <c r="K2" t="s">
        <v>39</v>
      </c>
      <c r="L2" t="s">
        <v>40</v>
      </c>
      <c r="M2" t="s">
        <v>13</v>
      </c>
      <c r="N2" t="s">
        <v>13</v>
      </c>
      <c r="O2" t="s">
        <v>13</v>
      </c>
      <c r="P2" t="s">
        <v>13</v>
      </c>
      <c r="Q2" t="s">
        <v>41</v>
      </c>
      <c r="R2" t="s">
        <v>41</v>
      </c>
      <c r="S2" t="s">
        <v>42</v>
      </c>
    </row>
    <row r="3" spans="1:19">
      <c r="A3" t="s">
        <v>43</v>
      </c>
      <c r="B3" t="s">
        <v>31</v>
      </c>
      <c r="C3" t="s">
        <v>32</v>
      </c>
      <c r="D3" t="s">
        <v>33</v>
      </c>
      <c r="E3" t="s">
        <v>34</v>
      </c>
      <c r="F3" t="s">
        <v>35</v>
      </c>
      <c r="G3" t="s">
        <v>44</v>
      </c>
      <c r="H3" t="s">
        <v>37</v>
      </c>
      <c r="I3" t="s">
        <v>38</v>
      </c>
      <c r="J3" t="s">
        <v>39</v>
      </c>
      <c r="K3" t="s">
        <v>39</v>
      </c>
      <c r="L3" t="s">
        <v>40</v>
      </c>
      <c r="M3" t="s">
        <v>13</v>
      </c>
      <c r="N3" t="s">
        <v>13</v>
      </c>
      <c r="O3" t="s">
        <v>13</v>
      </c>
      <c r="P3" t="s">
        <v>13</v>
      </c>
      <c r="Q3" t="s">
        <v>45</v>
      </c>
      <c r="R3" t="s">
        <v>45</v>
      </c>
      <c r="S3" t="s">
        <v>42</v>
      </c>
    </row>
    <row r="4" spans="1:19">
      <c r="A4" t="s">
        <v>46</v>
      </c>
      <c r="B4" t="s">
        <v>31</v>
      </c>
      <c r="C4" t="s">
        <v>32</v>
      </c>
      <c r="D4" t="s">
        <v>33</v>
      </c>
      <c r="E4" t="s">
        <v>34</v>
      </c>
      <c r="F4" t="s">
        <v>35</v>
      </c>
      <c r="G4" t="s">
        <v>47</v>
      </c>
      <c r="H4" t="s">
        <v>37</v>
      </c>
      <c r="I4" t="s">
        <v>38</v>
      </c>
      <c r="J4" t="s">
        <v>39</v>
      </c>
      <c r="K4" t="s">
        <v>39</v>
      </c>
      <c r="L4" t="s">
        <v>40</v>
      </c>
      <c r="M4" t="s">
        <v>13</v>
      </c>
      <c r="N4" t="s">
        <v>13</v>
      </c>
      <c r="O4" t="s">
        <v>13</v>
      </c>
      <c r="P4" t="s">
        <v>13</v>
      </c>
      <c r="Q4" t="s">
        <v>48</v>
      </c>
      <c r="R4" t="s">
        <v>48</v>
      </c>
      <c r="S4" t="s">
        <v>42</v>
      </c>
    </row>
    <row r="5" spans="1:19">
      <c r="A5" t="s">
        <v>49</v>
      </c>
      <c r="B5" t="s">
        <v>31</v>
      </c>
      <c r="C5" t="s">
        <v>32</v>
      </c>
      <c r="D5" t="s">
        <v>33</v>
      </c>
      <c r="E5" t="s">
        <v>50</v>
      </c>
      <c r="F5" t="s">
        <v>51</v>
      </c>
      <c r="G5" t="s">
        <v>52</v>
      </c>
      <c r="H5" t="s">
        <v>53</v>
      </c>
      <c r="I5" t="s">
        <v>38</v>
      </c>
      <c r="J5" t="s">
        <v>54</v>
      </c>
      <c r="K5" t="s">
        <v>54</v>
      </c>
      <c r="L5" t="s">
        <v>55</v>
      </c>
      <c r="M5" t="s">
        <v>13</v>
      </c>
      <c r="N5" t="s">
        <v>13</v>
      </c>
      <c r="O5" t="s">
        <v>13</v>
      </c>
      <c r="P5" t="s">
        <v>13</v>
      </c>
      <c r="Q5" t="s">
        <v>56</v>
      </c>
      <c r="R5" t="s">
        <v>56</v>
      </c>
      <c r="S5" t="s">
        <v>42</v>
      </c>
    </row>
    <row r="6" spans="1:19">
      <c r="A6" t="s">
        <v>57</v>
      </c>
      <c r="B6" t="s">
        <v>58</v>
      </c>
      <c r="C6" t="s">
        <v>59</v>
      </c>
      <c r="D6" t="s">
        <v>33</v>
      </c>
      <c r="E6" t="s">
        <v>60</v>
      </c>
      <c r="F6" t="s">
        <v>61</v>
      </c>
      <c r="G6" t="s">
        <v>62</v>
      </c>
      <c r="H6" t="s">
        <v>63</v>
      </c>
      <c r="I6" t="s">
        <v>38</v>
      </c>
      <c r="J6" t="s">
        <v>64</v>
      </c>
      <c r="K6" t="s">
        <v>64</v>
      </c>
      <c r="L6" t="s">
        <v>65</v>
      </c>
      <c r="M6" t="s">
        <v>13</v>
      </c>
      <c r="N6" t="s">
        <v>13</v>
      </c>
      <c r="O6" t="s">
        <v>13</v>
      </c>
      <c r="P6" t="s">
        <v>13</v>
      </c>
      <c r="Q6" t="s">
        <v>66</v>
      </c>
      <c r="R6" t="s">
        <v>66</v>
      </c>
      <c r="S6" t="s">
        <v>67</v>
      </c>
    </row>
    <row r="7" spans="1:19">
      <c r="A7" t="s">
        <v>68</v>
      </c>
      <c r="B7" t="s">
        <v>58</v>
      </c>
      <c r="C7" t="s">
        <v>59</v>
      </c>
      <c r="D7" t="s">
        <v>33</v>
      </c>
      <c r="E7" t="s">
        <v>69</v>
      </c>
      <c r="F7" t="s">
        <v>61</v>
      </c>
      <c r="G7" t="s">
        <v>70</v>
      </c>
      <c r="H7" t="s">
        <v>63</v>
      </c>
      <c r="I7" t="s">
        <v>38</v>
      </c>
      <c r="J7" t="s">
        <v>64</v>
      </c>
      <c r="K7" t="s">
        <v>64</v>
      </c>
      <c r="L7" t="s">
        <v>65</v>
      </c>
      <c r="M7" t="s">
        <v>13</v>
      </c>
      <c r="N7" t="s">
        <v>13</v>
      </c>
      <c r="O7" t="s">
        <v>13</v>
      </c>
      <c r="P7" t="s">
        <v>13</v>
      </c>
      <c r="Q7" t="s">
        <v>71</v>
      </c>
      <c r="R7" t="s">
        <v>71</v>
      </c>
      <c r="S7" t="s">
        <v>67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3.5" outlineLevelRow="1"/>
  <sheetData>
    <row r="1" spans="1:18">
      <c r="A1" t="s">
        <v>15</v>
      </c>
      <c r="B1" t="s">
        <v>16</v>
      </c>
      <c r="C1" t="s">
        <v>72</v>
      </c>
      <c r="D1" t="s">
        <v>73</v>
      </c>
      <c r="E1" t="s">
        <v>18</v>
      </c>
      <c r="F1" t="s">
        <v>19</v>
      </c>
      <c r="G1" t="s">
        <v>20</v>
      </c>
      <c r="H1" t="s">
        <v>74</v>
      </c>
      <c r="I1" t="s">
        <v>22</v>
      </c>
      <c r="J1" t="s">
        <v>75</v>
      </c>
      <c r="K1" t="s">
        <v>76</v>
      </c>
      <c r="L1" t="s">
        <v>77</v>
      </c>
      <c r="M1" t="s">
        <v>23</v>
      </c>
      <c r="N1" t="s">
        <v>26</v>
      </c>
      <c r="O1" t="s">
        <v>27</v>
      </c>
      <c r="P1" t="s">
        <v>28</v>
      </c>
      <c r="Q1" t="s">
        <v>29</v>
      </c>
      <c r="R1" t="s">
        <v>78</v>
      </c>
    </row>
    <row r="2" spans="1:18">
      <c r="A2" t="s">
        <v>79</v>
      </c>
      <c r="B2" t="s">
        <v>79</v>
      </c>
      <c r="C2" t="s">
        <v>79</v>
      </c>
      <c r="D2" t="s">
        <v>79</v>
      </c>
      <c r="E2" t="s">
        <v>79</v>
      </c>
      <c r="F2" t="s">
        <v>79</v>
      </c>
      <c r="G2" t="s">
        <v>79</v>
      </c>
      <c r="H2" t="s">
        <v>79</v>
      </c>
      <c r="I2" t="s">
        <v>79</v>
      </c>
      <c r="J2" t="s">
        <v>79</v>
      </c>
      <c r="K2" t="s">
        <v>79</v>
      </c>
      <c r="L2" t="s">
        <v>79</v>
      </c>
      <c r="M2" t="s">
        <v>79</v>
      </c>
      <c r="N2" t="s">
        <v>79</v>
      </c>
      <c r="O2" t="s">
        <v>79</v>
      </c>
      <c r="P2" t="s">
        <v>79</v>
      </c>
      <c r="Q2" t="s">
        <v>79</v>
      </c>
      <c r="R2" t="s">
        <v>79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workbookViewId="0">
      <selection activeCell="O2" sqref="O2"/>
    </sheetView>
  </sheetViews>
  <sheetFormatPr defaultColWidth="8.83333333333333" defaultRowHeight="13.5" outlineLevelRow="1"/>
  <cols>
    <col min="9" max="9" width="13.3333333333333" customWidth="1"/>
  </cols>
  <sheetData>
    <row r="1" spans="1:15">
      <c r="A1" t="s">
        <v>15</v>
      </c>
      <c r="B1" t="s">
        <v>16</v>
      </c>
      <c r="C1" t="s">
        <v>72</v>
      </c>
      <c r="D1" t="s">
        <v>73</v>
      </c>
      <c r="E1" t="s">
        <v>18</v>
      </c>
      <c r="F1" t="s">
        <v>19</v>
      </c>
      <c r="G1" t="s">
        <v>20</v>
      </c>
      <c r="H1" t="s">
        <v>22</v>
      </c>
      <c r="I1" t="s">
        <v>80</v>
      </c>
      <c r="J1" t="s">
        <v>81</v>
      </c>
      <c r="K1" t="s">
        <v>82</v>
      </c>
      <c r="L1" t="s">
        <v>27</v>
      </c>
      <c r="M1" t="s">
        <v>28</v>
      </c>
      <c r="N1" t="s">
        <v>29</v>
      </c>
      <c r="O1" t="s">
        <v>78</v>
      </c>
    </row>
    <row r="2" spans="1:15">
      <c r="A2" t="s">
        <v>79</v>
      </c>
      <c r="B2" t="s">
        <v>79</v>
      </c>
      <c r="C2" t="s">
        <v>79</v>
      </c>
      <c r="D2" t="s">
        <v>79</v>
      </c>
      <c r="E2" t="s">
        <v>79</v>
      </c>
      <c r="F2" t="s">
        <v>79</v>
      </c>
      <c r="G2" t="s">
        <v>79</v>
      </c>
      <c r="H2" t="s">
        <v>79</v>
      </c>
      <c r="I2" t="s">
        <v>79</v>
      </c>
      <c r="J2" t="s">
        <v>79</v>
      </c>
      <c r="K2" t="s">
        <v>79</v>
      </c>
      <c r="L2" t="s">
        <v>79</v>
      </c>
      <c r="M2" t="s">
        <v>79</v>
      </c>
      <c r="N2" t="s">
        <v>79</v>
      </c>
      <c r="O2" t="s">
        <v>79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3.5" outlineLevelRow="1" outlineLevelCol="6"/>
  <sheetData>
    <row r="1" spans="1:7">
      <c r="A1" t="s">
        <v>83</v>
      </c>
      <c r="B1" t="s">
        <v>84</v>
      </c>
      <c r="C1" t="s">
        <v>6</v>
      </c>
      <c r="D1" t="s">
        <v>85</v>
      </c>
      <c r="E1" t="s">
        <v>86</v>
      </c>
      <c r="F1" t="s">
        <v>87</v>
      </c>
      <c r="G1" t="s">
        <v>88</v>
      </c>
    </row>
    <row r="2" spans="1:7">
      <c r="A2" t="s">
        <v>79</v>
      </c>
      <c r="B2" t="s">
        <v>79</v>
      </c>
      <c r="C2" t="s">
        <v>79</v>
      </c>
      <c r="D2" t="s">
        <v>79</v>
      </c>
      <c r="E2" t="s">
        <v>79</v>
      </c>
      <c r="F2" t="s">
        <v>79</v>
      </c>
      <c r="G2" t="s">
        <v>79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3.5" outlineLevelRow="1"/>
  <sheetData>
    <row r="1" spans="1:10">
      <c r="A1" t="s">
        <v>15</v>
      </c>
      <c r="B1" t="s">
        <v>89</v>
      </c>
      <c r="C1" t="s">
        <v>72</v>
      </c>
      <c r="D1" t="s">
        <v>90</v>
      </c>
      <c r="E1" t="s">
        <v>91</v>
      </c>
      <c r="F1" t="s">
        <v>92</v>
      </c>
      <c r="G1" t="s">
        <v>93</v>
      </c>
      <c r="H1" t="s">
        <v>94</v>
      </c>
      <c r="I1" t="s">
        <v>95</v>
      </c>
      <c r="J1" t="s">
        <v>7</v>
      </c>
    </row>
    <row r="2" spans="1:10">
      <c r="A2" t="s">
        <v>79</v>
      </c>
      <c r="B2" t="s">
        <v>79</v>
      </c>
      <c r="C2" t="s">
        <v>79</v>
      </c>
      <c r="D2" t="s">
        <v>79</v>
      </c>
      <c r="E2" t="s">
        <v>79</v>
      </c>
      <c r="F2" t="s">
        <v>79</v>
      </c>
      <c r="G2" t="s">
        <v>79</v>
      </c>
      <c r="H2" t="s">
        <v>79</v>
      </c>
      <c r="I2" t="s">
        <v>79</v>
      </c>
      <c r="J2" t="s">
        <v>79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A13" sqref="A13:B15"/>
    </sheetView>
  </sheetViews>
  <sheetFormatPr defaultColWidth="8.83333333333333" defaultRowHeight="13.5" outlineLevelCol="7"/>
  <cols>
    <col min="1" max="1" width="24.25" customWidth="1"/>
    <col min="2" max="2" width="25.625" customWidth="1"/>
  </cols>
  <sheetData>
    <row r="1" spans="1:7">
      <c r="A1" t="s">
        <v>14</v>
      </c>
      <c r="B1" t="s">
        <v>18</v>
      </c>
      <c r="C1" t="s">
        <v>8</v>
      </c>
      <c r="G1" t="s">
        <v>96</v>
      </c>
    </row>
    <row r="2" spans="1:8">
      <c r="A2" s="4" t="s">
        <v>30</v>
      </c>
      <c r="B2" t="s">
        <v>34</v>
      </c>
      <c r="C2" s="3">
        <v>4616</v>
      </c>
      <c r="D2" t="str">
        <f>VLOOKUP(A2,HOP!A:L,12,0)</f>
        <v>4616.00</v>
      </c>
      <c r="E2" t="str">
        <f>VLOOKUP(A2,HOP!A:C,3,0)</f>
        <v>2652972</v>
      </c>
      <c r="F2">
        <f>C2-D2</f>
        <v>0</v>
      </c>
      <c r="G2" t="str">
        <f>$G$1&amp;E2</f>
        <v>，2652972</v>
      </c>
      <c r="H2" t="str">
        <f>VLOOKUP(A2,HOP!A:U,21,0)</f>
        <v>直采</v>
      </c>
    </row>
    <row r="3" spans="1:8">
      <c r="A3" t="s">
        <v>43</v>
      </c>
      <c r="B3" t="s">
        <v>34</v>
      </c>
      <c r="C3" s="3">
        <v>4616</v>
      </c>
      <c r="D3" t="str">
        <f>VLOOKUP(A3,HOP!A:L,12,0)</f>
        <v>4616.00</v>
      </c>
      <c r="E3" t="str">
        <f>VLOOKUP(A3,HOP!A:C,3,0)</f>
        <v>2652970</v>
      </c>
      <c r="F3">
        <f>C3-D3</f>
        <v>0</v>
      </c>
      <c r="G3" t="str">
        <f>$G$1&amp;E3</f>
        <v>，2652970</v>
      </c>
      <c r="H3" t="str">
        <f>VLOOKUP(A3,HOP!A:U,21,0)</f>
        <v>直采</v>
      </c>
    </row>
    <row r="4" spans="1:8">
      <c r="A4" t="s">
        <v>46</v>
      </c>
      <c r="B4" t="s">
        <v>34</v>
      </c>
      <c r="C4" s="3">
        <v>4616</v>
      </c>
      <c r="D4" t="str">
        <f>VLOOKUP(A4,HOP!A:L,12,0)</f>
        <v>4616.00</v>
      </c>
      <c r="E4" t="str">
        <f>VLOOKUP(A4,HOP!A:C,3,0)</f>
        <v>2652968</v>
      </c>
      <c r="F4">
        <f>C4-D4</f>
        <v>0</v>
      </c>
      <c r="G4" t="str">
        <f>$G$1&amp;E4</f>
        <v>，2652968</v>
      </c>
      <c r="H4" t="str">
        <f>VLOOKUP(A4,HOP!A:U,21,0)</f>
        <v>直采</v>
      </c>
    </row>
    <row r="5" spans="1:8">
      <c r="A5" t="s">
        <v>49</v>
      </c>
      <c r="B5" t="s">
        <v>50</v>
      </c>
      <c r="C5" s="3">
        <v>6324</v>
      </c>
      <c r="D5" t="str">
        <f>VLOOKUP(A5,HOP!A:L,12,0)</f>
        <v>6324.00</v>
      </c>
      <c r="E5" t="str">
        <f>VLOOKUP(A5,HOP!A:C,3,0)</f>
        <v>2655942</v>
      </c>
      <c r="F5">
        <f>C5-D5</f>
        <v>0</v>
      </c>
      <c r="G5" t="str">
        <f>$G$1&amp;E5</f>
        <v>，2655942</v>
      </c>
      <c r="H5" t="str">
        <f>VLOOKUP(A5,HOP!A:U,21,0)</f>
        <v>直采</v>
      </c>
    </row>
    <row r="6" spans="1:8">
      <c r="A6" t="s">
        <v>57</v>
      </c>
      <c r="B6" t="s">
        <v>60</v>
      </c>
      <c r="C6" s="3">
        <v>345</v>
      </c>
      <c r="D6" t="str">
        <f>VLOOKUP(A6,HOP!A:L,12,0)</f>
        <v>345.00</v>
      </c>
      <c r="E6" t="str">
        <f>VLOOKUP(A6,HOP!A:C,3,0)</f>
        <v>2659673</v>
      </c>
      <c r="F6">
        <f>C6-D6</f>
        <v>0</v>
      </c>
      <c r="G6" t="str">
        <f>$G$1&amp;E6</f>
        <v>，2659673</v>
      </c>
      <c r="H6" t="str">
        <f>VLOOKUP(A6,HOP!A:U,21,0)</f>
        <v>直连</v>
      </c>
    </row>
    <row r="7" spans="1:8">
      <c r="A7" t="s">
        <v>68</v>
      </c>
      <c r="B7" t="s">
        <v>69</v>
      </c>
      <c r="C7" s="3">
        <v>345</v>
      </c>
      <c r="D7" t="str">
        <f>VLOOKUP(A7,HOP!A:L,12,0)</f>
        <v>345.00</v>
      </c>
      <c r="E7" t="str">
        <f>VLOOKUP(A7,HOP!A:C,3,0)</f>
        <v>2661831</v>
      </c>
      <c r="F7">
        <f>C7-D7</f>
        <v>0</v>
      </c>
      <c r="G7" t="str">
        <f>$G$1&amp;E7</f>
        <v>，2661831</v>
      </c>
      <c r="H7" t="str">
        <f>VLOOKUP(A7,HOP!A:U,21,0)</f>
        <v>直连</v>
      </c>
    </row>
    <row r="9" spans="3:3">
      <c r="C9">
        <f>SUM(C2:C8)</f>
        <v>20862</v>
      </c>
    </row>
    <row r="10" spans="3:3">
      <c r="C10" t="s">
        <v>12</v>
      </c>
    </row>
    <row r="13" spans="1:2">
      <c r="A13" t="s">
        <v>97</v>
      </c>
      <c r="B13">
        <v>20172</v>
      </c>
    </row>
    <row r="14" spans="1:2">
      <c r="A14" t="s">
        <v>98</v>
      </c>
      <c r="B14">
        <v>690</v>
      </c>
    </row>
    <row r="15" spans="1:2">
      <c r="A15" t="s">
        <v>99</v>
      </c>
      <c r="B15">
        <f>SUM(B13:B14)</f>
        <v>20862</v>
      </c>
    </row>
  </sheetData>
  <autoFilter ref="A1:H7"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workbookViewId="0">
      <selection activeCell="D1" sqref="D$1:D$1048576"/>
    </sheetView>
  </sheetViews>
  <sheetFormatPr defaultColWidth="8" defaultRowHeight="12.75" outlineLevelRow="6"/>
  <cols>
    <col min="1" max="16383" width="8" style="1"/>
  </cols>
  <sheetData>
    <row r="1" s="1" customFormat="1" spans="1:21">
      <c r="A1" s="2" t="s">
        <v>100</v>
      </c>
      <c r="B1" s="2" t="s">
        <v>101</v>
      </c>
      <c r="C1" s="2" t="s">
        <v>102</v>
      </c>
      <c r="D1" s="2" t="s">
        <v>15</v>
      </c>
      <c r="E1" s="2" t="s">
        <v>103</v>
      </c>
      <c r="F1" s="2" t="s">
        <v>104</v>
      </c>
      <c r="G1" s="2" t="s">
        <v>105</v>
      </c>
      <c r="H1" s="2" t="s">
        <v>106</v>
      </c>
      <c r="I1" s="2" t="s">
        <v>107</v>
      </c>
      <c r="J1" s="2" t="s">
        <v>108</v>
      </c>
      <c r="K1" s="2" t="s">
        <v>109</v>
      </c>
      <c r="L1" s="2" t="s">
        <v>110</v>
      </c>
      <c r="M1" s="2" t="s">
        <v>111</v>
      </c>
      <c r="N1" s="2" t="s">
        <v>112</v>
      </c>
      <c r="O1" s="2" t="s">
        <v>113</v>
      </c>
      <c r="P1" s="2" t="s">
        <v>114</v>
      </c>
      <c r="Q1" s="2" t="s">
        <v>115</v>
      </c>
      <c r="R1" s="2" t="s">
        <v>116</v>
      </c>
      <c r="S1" s="2" t="s">
        <v>117</v>
      </c>
      <c r="T1" s="2" t="s">
        <v>118</v>
      </c>
      <c r="U1" s="2" t="s">
        <v>119</v>
      </c>
    </row>
    <row r="2" s="1" customFormat="1" spans="1:21">
      <c r="A2" s="1" t="s">
        <v>68</v>
      </c>
      <c r="B2" s="1" t="s">
        <v>120</v>
      </c>
      <c r="C2" s="1" t="s">
        <v>71</v>
      </c>
      <c r="D2" s="1" t="s">
        <v>58</v>
      </c>
      <c r="E2" s="1" t="s">
        <v>70</v>
      </c>
      <c r="F2" s="1" t="s">
        <v>120</v>
      </c>
      <c r="G2" s="1" t="s">
        <v>121</v>
      </c>
      <c r="H2" s="1" t="s">
        <v>122</v>
      </c>
      <c r="I2" s="1" t="s">
        <v>64</v>
      </c>
      <c r="J2" s="1" t="s">
        <v>123</v>
      </c>
      <c r="K2" s="1" t="s">
        <v>64</v>
      </c>
      <c r="L2" s="1" t="s">
        <v>64</v>
      </c>
      <c r="M2" s="1" t="s">
        <v>124</v>
      </c>
      <c r="N2" s="1" t="s">
        <v>124</v>
      </c>
      <c r="O2" s="1" t="s">
        <v>13</v>
      </c>
      <c r="P2" s="1" t="s">
        <v>125</v>
      </c>
      <c r="Q2" s="1" t="s">
        <v>126</v>
      </c>
      <c r="R2" s="1" t="s">
        <v>127</v>
      </c>
      <c r="S2" s="1" t="s">
        <v>128</v>
      </c>
      <c r="T2" s="1" t="s">
        <v>129</v>
      </c>
      <c r="U2" s="1" t="s">
        <v>130</v>
      </c>
    </row>
    <row r="3" s="1" customFormat="1" spans="1:21">
      <c r="A3" s="1" t="s">
        <v>57</v>
      </c>
      <c r="B3" s="1" t="s">
        <v>131</v>
      </c>
      <c r="C3" s="1" t="s">
        <v>66</v>
      </c>
      <c r="D3" s="1" t="s">
        <v>58</v>
      </c>
      <c r="E3" s="1" t="s">
        <v>62</v>
      </c>
      <c r="F3" s="1" t="s">
        <v>131</v>
      </c>
      <c r="G3" s="1" t="s">
        <v>132</v>
      </c>
      <c r="H3" s="1" t="s">
        <v>122</v>
      </c>
      <c r="I3" s="1" t="s">
        <v>64</v>
      </c>
      <c r="J3" s="1" t="s">
        <v>123</v>
      </c>
      <c r="K3" s="1" t="s">
        <v>64</v>
      </c>
      <c r="L3" s="1" t="s">
        <v>64</v>
      </c>
      <c r="M3" s="1" t="s">
        <v>124</v>
      </c>
      <c r="N3" s="1" t="s">
        <v>124</v>
      </c>
      <c r="O3" s="1" t="s">
        <v>13</v>
      </c>
      <c r="P3" s="1" t="s">
        <v>125</v>
      </c>
      <c r="Q3" s="1" t="s">
        <v>126</v>
      </c>
      <c r="R3" s="1" t="s">
        <v>133</v>
      </c>
      <c r="S3" s="1" t="s">
        <v>128</v>
      </c>
      <c r="T3" s="1" t="s">
        <v>129</v>
      </c>
      <c r="U3" s="1" t="s">
        <v>130</v>
      </c>
    </row>
    <row r="4" s="1" customFormat="1" spans="1:21">
      <c r="A4" s="1" t="s">
        <v>49</v>
      </c>
      <c r="B4" s="1" t="s">
        <v>134</v>
      </c>
      <c r="C4" s="1" t="s">
        <v>56</v>
      </c>
      <c r="D4" s="1" t="s">
        <v>31</v>
      </c>
      <c r="E4" s="1" t="s">
        <v>52</v>
      </c>
      <c r="F4" s="1" t="s">
        <v>134</v>
      </c>
      <c r="G4" s="1" t="s">
        <v>131</v>
      </c>
      <c r="H4" s="1" t="s">
        <v>122</v>
      </c>
      <c r="I4" s="1" t="s">
        <v>54</v>
      </c>
      <c r="J4" s="1" t="s">
        <v>123</v>
      </c>
      <c r="K4" s="1" t="s">
        <v>54</v>
      </c>
      <c r="L4" s="1" t="s">
        <v>54</v>
      </c>
      <c r="M4" s="1" t="s">
        <v>124</v>
      </c>
      <c r="N4" s="1" t="s">
        <v>124</v>
      </c>
      <c r="O4" s="1" t="s">
        <v>13</v>
      </c>
      <c r="P4" s="1" t="s">
        <v>125</v>
      </c>
      <c r="Q4" s="1" t="s">
        <v>126</v>
      </c>
      <c r="R4" s="1" t="s">
        <v>135</v>
      </c>
      <c r="S4" s="1" t="s">
        <v>128</v>
      </c>
      <c r="T4" s="1" t="s">
        <v>129</v>
      </c>
      <c r="U4" s="1" t="s">
        <v>136</v>
      </c>
    </row>
    <row r="5" s="1" customFormat="1" spans="1:21">
      <c r="A5" s="1" t="s">
        <v>30</v>
      </c>
      <c r="B5" s="1" t="s">
        <v>137</v>
      </c>
      <c r="C5" s="1" t="s">
        <v>41</v>
      </c>
      <c r="D5" s="1" t="s">
        <v>31</v>
      </c>
      <c r="E5" s="1" t="s">
        <v>36</v>
      </c>
      <c r="F5" s="1" t="s">
        <v>134</v>
      </c>
      <c r="G5" s="1" t="s">
        <v>138</v>
      </c>
      <c r="H5" s="1" t="s">
        <v>122</v>
      </c>
      <c r="I5" s="1" t="s">
        <v>39</v>
      </c>
      <c r="J5" s="1" t="s">
        <v>123</v>
      </c>
      <c r="K5" s="1" t="s">
        <v>39</v>
      </c>
      <c r="L5" s="1" t="s">
        <v>39</v>
      </c>
      <c r="M5" s="1" t="s">
        <v>124</v>
      </c>
      <c r="N5" s="1" t="s">
        <v>124</v>
      </c>
      <c r="O5" s="1" t="s">
        <v>13</v>
      </c>
      <c r="P5" s="1" t="s">
        <v>125</v>
      </c>
      <c r="Q5" s="1" t="s">
        <v>126</v>
      </c>
      <c r="R5" s="1" t="s">
        <v>139</v>
      </c>
      <c r="S5" s="1" t="s">
        <v>128</v>
      </c>
      <c r="T5" s="1" t="s">
        <v>129</v>
      </c>
      <c r="U5" s="1" t="s">
        <v>136</v>
      </c>
    </row>
    <row r="6" s="1" customFormat="1" spans="1:21">
      <c r="A6" s="1" t="s">
        <v>43</v>
      </c>
      <c r="B6" s="1" t="s">
        <v>137</v>
      </c>
      <c r="C6" s="1" t="s">
        <v>45</v>
      </c>
      <c r="D6" s="1" t="s">
        <v>31</v>
      </c>
      <c r="E6" s="1" t="s">
        <v>44</v>
      </c>
      <c r="F6" s="1" t="s">
        <v>134</v>
      </c>
      <c r="G6" s="1" t="s">
        <v>138</v>
      </c>
      <c r="H6" s="1" t="s">
        <v>122</v>
      </c>
      <c r="I6" s="1" t="s">
        <v>39</v>
      </c>
      <c r="J6" s="1" t="s">
        <v>123</v>
      </c>
      <c r="K6" s="1" t="s">
        <v>39</v>
      </c>
      <c r="L6" s="1" t="s">
        <v>39</v>
      </c>
      <c r="M6" s="1" t="s">
        <v>124</v>
      </c>
      <c r="N6" s="1" t="s">
        <v>124</v>
      </c>
      <c r="O6" s="1" t="s">
        <v>13</v>
      </c>
      <c r="P6" s="1" t="s">
        <v>125</v>
      </c>
      <c r="Q6" s="1" t="s">
        <v>126</v>
      </c>
      <c r="R6" s="1" t="s">
        <v>140</v>
      </c>
      <c r="S6" s="1" t="s">
        <v>128</v>
      </c>
      <c r="T6" s="1" t="s">
        <v>129</v>
      </c>
      <c r="U6" s="1" t="s">
        <v>136</v>
      </c>
    </row>
    <row r="7" s="1" customFormat="1" spans="1:21">
      <c r="A7" s="1" t="s">
        <v>46</v>
      </c>
      <c r="B7" s="1" t="s">
        <v>137</v>
      </c>
      <c r="C7" s="1" t="s">
        <v>48</v>
      </c>
      <c r="D7" s="1" t="s">
        <v>31</v>
      </c>
      <c r="E7" s="1" t="s">
        <v>47</v>
      </c>
      <c r="F7" s="1" t="s">
        <v>134</v>
      </c>
      <c r="G7" s="1" t="s">
        <v>138</v>
      </c>
      <c r="H7" s="1" t="s">
        <v>122</v>
      </c>
      <c r="I7" s="1" t="s">
        <v>39</v>
      </c>
      <c r="J7" s="1" t="s">
        <v>123</v>
      </c>
      <c r="K7" s="1" t="s">
        <v>39</v>
      </c>
      <c r="L7" s="1" t="s">
        <v>39</v>
      </c>
      <c r="M7" s="1" t="s">
        <v>124</v>
      </c>
      <c r="N7" s="1" t="s">
        <v>124</v>
      </c>
      <c r="O7" s="1" t="s">
        <v>13</v>
      </c>
      <c r="P7" s="1" t="s">
        <v>125</v>
      </c>
      <c r="Q7" s="1" t="s">
        <v>126</v>
      </c>
      <c r="R7" s="1" t="s">
        <v>141</v>
      </c>
      <c r="S7" s="1" t="s">
        <v>128</v>
      </c>
      <c r="T7" s="1" t="s">
        <v>129</v>
      </c>
      <c r="U7" s="1" t="s">
        <v>136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2022-08-23T07:54:03Z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2BCFA23330674E71A9FB5933BC84BF7A</vt:lpwstr>
  </property>
  <property fmtid="{D5CDD505-2E9C-101B-9397-08002B2CF9AE}" pid="3" name="KSOProductBuildVer">
    <vt:lpwstr>2052-11.1.0.12302</vt:lpwstr>
  </property>
</Properties>
</file>