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<sst xmlns="http://schemas.openxmlformats.org/spreadsheetml/2006/main" count="452" uniqueCount="174">
  <si>
    <t>去哪儿网酒店预付对账单</t>
  </si>
  <si>
    <t>供应商名称：</t>
  </si>
  <si>
    <t>港丰国际</t>
  </si>
  <si>
    <t>结算周期：</t>
  </si>
  <si>
    <t>2022-08-15至2022-08-21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</si>
  <si>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</si>
  <si>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</si>
  <si>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</si>
  <si>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</si>
  <si>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</si>
  <si>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</si>
  <si>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</si>
  <si>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</si>
  <si>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</si>
  <si>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</si>
  <si>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</si>
  <si>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</si>
  <si>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</si>
  <si>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</si>
  <si>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</si>
  <si>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¥15,433.00</t>
  </si>
  <si>
    <t>¥1,612.00</t>
  </si>
  <si>
    <t>¥13,821.00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</si>
  <si>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</si>
  <si>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</si>
  <si>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</si>
  <si>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</si>
  <si>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</si>
  <si>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</si>
  <si>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</si>
  <si>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</si>
  <si>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</si>
  <si>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</si>
  <si>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</si>
  <si>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</si>
  <si>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</si>
  <si>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</si>
  <si>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</si>
  <si>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</si>
  <si>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</si>
  <si>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</si>
  <si>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</si>
  <si>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</si>
  <si>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</si>
  <si>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</si>
  <si>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</si>
  <si>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</si>
  <si>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</si>
  <si>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</si>
  <si>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</si>
  <si>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</si>
  <si>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</si>
  <si>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</si>
  <si>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</si>
  <si>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</si>
  <si>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</si>
  <si>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</si>
  <si>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</si>
  <si>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</si>
  <si>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</si>
  <si>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</si>
  <si>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</si>
  <si>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</si>
  <si>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</si>
  <si>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</si>
  <si>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</si>
  <si>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</si>
  <si>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</si>
  <si>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</si>
  <si>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703086286261</t>
  </si>
  <si>
    <t>2651158</t>
  </si>
  <si>
    <t>酒店预付</t>
  </si>
  <si>
    <t>否</t>
  </si>
  <si>
    <t>普通</t>
  </si>
  <si>
    <t>243972187</t>
  </si>
  <si>
    <t>曼谷阿文苏昆维特酒店</t>
  </si>
  <si>
    <t>1619975</t>
  </si>
  <si>
    <t>LIN/RUOBING</t>
  </si>
  <si>
    <t>2022-08-11</t>
  </si>
  <si>
    <t>2022-08-14</t>
  </si>
  <si>
    <t>2022-08-15</t>
  </si>
  <si>
    <t>¥320.00</t>
  </si>
  <si>
    <t>¥28.00</t>
  </si>
  <si>
    <t>¥292.00</t>
  </si>
  <si>
    <t>Avani King bed room</t>
  </si>
  <si>
    <t>WEBSITE</t>
  </si>
  <si>
    <t>703088089947</t>
  </si>
  <si>
    <t>2654389</t>
  </si>
  <si>
    <t>158587982</t>
  </si>
  <si>
    <t>普吉岛宴宾雅海滩度假村 (SHA Extra Plus)</t>
  </si>
  <si>
    <t>LIN/SHENG|ZHOU/MIANCHUN</t>
  </si>
  <si>
    <t>2022-08-13</t>
  </si>
  <si>
    <t>¥595.00</t>
  </si>
  <si>
    <t>¥58.00</t>
  </si>
  <si>
    <t>¥537.00</t>
  </si>
  <si>
    <t>Superior Garden View Room</t>
  </si>
  <si>
    <t>703083315875</t>
  </si>
  <si>
    <t>2647940</t>
  </si>
  <si>
    <t>861559874</t>
  </si>
  <si>
    <t>洲际维涅特精选曼谷新浩中央酒店</t>
  </si>
  <si>
    <t>CHEN/YINING</t>
  </si>
  <si>
    <t>2022-08-08</t>
  </si>
  <si>
    <t>2022-08-17</t>
  </si>
  <si>
    <t>¥1,534.00</t>
  </si>
  <si>
    <t>¥128.00</t>
  </si>
  <si>
    <t>¥1,406.00</t>
  </si>
  <si>
    <t>1 King Bed Premium</t>
  </si>
  <si>
    <t>703085884729</t>
  </si>
  <si>
    <t>2650485</t>
  </si>
  <si>
    <t>158549882</t>
  </si>
  <si>
    <t>长滩岛林德酒店</t>
  </si>
  <si>
    <t>YANG/ZHIYONG|LI/SHUANG|LI/JIANAN</t>
  </si>
  <si>
    <t>2022-08-10</t>
  </si>
  <si>
    <t>2022-08-18</t>
  </si>
  <si>
    <t>2022-08-19</t>
  </si>
  <si>
    <t>¥6,492.00</t>
  </si>
  <si>
    <t>¥699.00</t>
  </si>
  <si>
    <t>¥5,793.00</t>
  </si>
  <si>
    <t>Sea Room</t>
  </si>
  <si>
    <t>703085972604</t>
  </si>
  <si>
    <t>2650483</t>
  </si>
  <si>
    <t>HU/JINGRAN|SUN/TIANSHUAI|ZHAN/JINGKAI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</si>
  <si>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</si>
  <si>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</si>
  <si>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</si>
  <si>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</si>
  <si>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</si>
  <si>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</si>
  <si>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</si>
  <si>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</si>
  <si>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</si>
  <si>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</si>
  <si>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</si>
  <si>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A220823110300481</t>
  </si>
  <si>
    <r>
      <t>总计：</t>
    </r>
    <r>
      <rPr>
        <sz val="10"/>
        <rFont val="Arial"/>
        <charset val="134"/>
      </rPr>
      <t>13821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</si>
  <si>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</si>
  <si>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</si>
  <si>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</si>
  <si>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</si>
  <si>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</si>
  <si>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</si>
  <si>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</si>
  <si>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</si>
  <si>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</si>
  <si>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</si>
  <si>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</si>
  <si>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</si>
  <si>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</si>
  <si>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</si>
  <si>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</si>
  <si>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</si>
  <si>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</si>
  <si>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LIN SHENG,ZHOU MIANCHUN</t>
  </si>
  <si>
    <t>退房日周结</t>
  </si>
  <si>
    <t>537.00</t>
  </si>
  <si>
    <t>RMB</t>
  </si>
  <si>
    <t>0</t>
  </si>
  <si>
    <t>0.00</t>
  </si>
  <si>
    <t>去哪儿直连（港丰）</t>
  </si>
  <si>
    <t>31</t>
  </si>
  <si>
    <t>2022-08-14 15:36:31</t>
  </si>
  <si>
    <t>汇智国际旅游发展有限公司</t>
  </si>
  <si>
    <t>直采</t>
  </si>
  <si>
    <t>LIN RUOBING</t>
  </si>
  <si>
    <t>292.00</t>
  </si>
  <si>
    <t>2022-08-11 14:18:27</t>
  </si>
  <si>
    <t>YANG ZHIYONG,LI SHUANG,LI JIANAN</t>
  </si>
  <si>
    <t>5793.00</t>
  </si>
  <si>
    <t>2022-08-10 14:58:41</t>
  </si>
  <si>
    <t>HU JINGRAN,SUN TIANSHUAI,ZHAN JINGKAI</t>
  </si>
  <si>
    <t>2022-08-10 14:56:26</t>
  </si>
  <si>
    <t>CHEN YINING</t>
  </si>
  <si>
    <t>1406.00</t>
  </si>
  <si>
    <t>2022-08-08 09:49:18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</si>
</sst>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79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80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109</v>
      </c>
      <c r="H5" s="7" t="s">
        <v>110</v>
      </c>
      <c r="I5" s="7" t="s">
        <v>76</v>
      </c>
      <c r="J5" s="7" t="s">
        <v>2</v>
      </c>
      <c r="K5" s="7" t="s">
        <v>111</v>
      </c>
      <c r="L5" s="7">
        <v>3</v>
      </c>
      <c r="M5" s="7">
        <v>1</v>
      </c>
      <c r="N5" s="7" t="s">
        <v>112</v>
      </c>
      <c r="O5" s="7" t="s">
        <v>113</v>
      </c>
      <c r="P5" s="7" t="s">
        <v>114</v>
      </c>
      <c r="Q5" s="7"/>
      <c r="R5" s="11" t="s">
        <v>115</v>
      </c>
      <c r="S5" s="12" t="s">
        <v>19</v>
      </c>
      <c r="T5" s="7"/>
      <c r="U5" s="11" t="s">
        <v>19</v>
      </c>
      <c r="V5" s="11" t="s">
        <v>115</v>
      </c>
      <c r="W5" s="12" t="s">
        <v>116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121</v>
      </c>
      <c r="L6" s="7">
        <v>3</v>
      </c>
      <c r="M6" s="7">
        <v>1</v>
      </c>
      <c r="N6" s="7" t="s">
        <v>112</v>
      </c>
      <c r="O6" s="7" t="s">
        <v>113</v>
      </c>
      <c r="P6" s="7" t="s">
        <v>114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customHeight="1" spans="1:32">
      <c r="A7" s="10" t="s">
        <v>122</v>
      </c>
      <c r="B7" s="10"/>
      <c r="C7" s="10" t="s">
        <v>123</v>
      </c>
      <c r="D7" s="10"/>
      <c r="E7" s="10"/>
      <c r="F7" s="10"/>
      <c r="G7" s="10" t="s">
        <v>123</v>
      </c>
      <c r="H7" s="10" t="s">
        <v>123</v>
      </c>
      <c r="I7" s="10" t="s">
        <v>123</v>
      </c>
      <c r="J7" s="10" t="s">
        <v>123</v>
      </c>
      <c r="K7" s="10" t="s">
        <v>123</v>
      </c>
      <c r="L7" s="10" t="s">
        <v>123</v>
      </c>
      <c r="M7" s="10" t="s">
        <v>123</v>
      </c>
      <c r="N7" s="10" t="s">
        <v>123</v>
      </c>
      <c r="O7" s="10" t="s">
        <v>123</v>
      </c>
      <c r="P7" s="10" t="s">
        <v>123</v>
      </c>
      <c r="Q7" s="10"/>
      <c r="R7" s="13" t="s">
        <v>20</v>
      </c>
      <c r="S7" s="13" t="s">
        <v>19</v>
      </c>
      <c r="T7" s="10" t="s">
        <v>123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123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124</v>
      </c>
      <c r="B1" s="4" t="s">
        <v>125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126</v>
      </c>
      <c r="H1" s="4" t="s">
        <v>127</v>
      </c>
      <c r="I1" s="4" t="s">
        <v>13</v>
      </c>
      <c r="J1" s="4" t="s">
        <v>17</v>
      </c>
      <c r="K1" s="4" t="s">
        <v>18</v>
      </c>
      <c r="L1" s="9" t="s">
        <v>128</v>
      </c>
      <c r="M1" s="4" t="s">
        <v>129</v>
      </c>
      <c r="N1" s="4" t="s">
        <v>130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132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292</v>
      </c>
      <c r="E2" t="str">
        <f>VLOOKUP(A2,HOP!A:L,12,0)</f>
        <v>292.00</v>
      </c>
      <c r="F2" t="str">
        <f>VLOOKUP(A2,HOP!A:C,3,0)</f>
        <v>2651158</v>
      </c>
      <c r="G2">
        <f>D2-E2</f>
        <v>0</v>
      </c>
      <c r="H2" t="str">
        <f>$H$1&amp;F2</f>
        <v>，2651158</v>
      </c>
      <c r="I2" t="str">
        <f>VLOOKUP(A2,HOP!A:U,21,0)</f>
        <v>直采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537</v>
      </c>
      <c r="E3" t="str">
        <f>VLOOKUP(A3,HOP!A:L,12,0)</f>
        <v>537.00</v>
      </c>
      <c r="F3" t="str">
        <f>VLOOKUP(A3,HOP!A:C,3,0)</f>
        <v>2654389</v>
      </c>
      <c r="G3">
        <f>D3-E3</f>
        <v>0</v>
      </c>
      <c r="H3" t="str">
        <f>$H$1&amp;F3</f>
        <v>，2654389</v>
      </c>
      <c r="I3" t="str">
        <f>VLOOKUP(A3,HOP!A:U,21,0)</f>
        <v>直采</v>
      </c>
    </row>
    <row r="4" ht="14.25" customHeight="1" spans="1:9">
      <c r="A4" s="6" t="s">
        <v>96</v>
      </c>
      <c r="B4" s="7" t="s">
        <v>80</v>
      </c>
      <c r="C4" s="7" t="s">
        <v>102</v>
      </c>
      <c r="D4" s="3">
        <v>1406</v>
      </c>
      <c r="E4" t="str">
        <f>VLOOKUP(A4,HOP!A:L,12,0)</f>
        <v>1406.00</v>
      </c>
      <c r="F4" t="str">
        <f>VLOOKUP(A4,HOP!A:C,3,0)</f>
        <v>2647940</v>
      </c>
      <c r="G4">
        <f>D4-E4</f>
        <v>0</v>
      </c>
      <c r="H4" t="str">
        <f>$H$1&amp;F4</f>
        <v>，2647940</v>
      </c>
      <c r="I4" t="str">
        <f>VLOOKUP(A4,HOP!A:U,21,0)</f>
        <v>直采</v>
      </c>
    </row>
    <row r="5" ht="14.25" customHeight="1" spans="1:9">
      <c r="A5" s="6" t="s">
        <v>107</v>
      </c>
      <c r="B5" s="7" t="s">
        <v>113</v>
      </c>
      <c r="C5" s="7" t="s">
        <v>114</v>
      </c>
      <c r="D5" s="3">
        <v>5793</v>
      </c>
      <c r="E5" t="str">
        <f>VLOOKUP(A5,HOP!A:L,12,0)</f>
        <v>5793.00</v>
      </c>
      <c r="F5" t="str">
        <f>VLOOKUP(A5,HOP!A:C,3,0)</f>
        <v>2650485</v>
      </c>
      <c r="G5">
        <f>D5-E5</f>
        <v>0</v>
      </c>
      <c r="H5" t="str">
        <f>$H$1&amp;F5</f>
        <v>，2650485</v>
      </c>
      <c r="I5" t="str">
        <f>VLOOKUP(A5,HOP!A:U,21,0)</f>
        <v>直采</v>
      </c>
    </row>
    <row r="6" ht="14.25" customHeight="1" spans="1:9">
      <c r="A6" s="6" t="s">
        <v>119</v>
      </c>
      <c r="B6" s="7" t="s">
        <v>113</v>
      </c>
      <c r="C6" s="7" t="s">
        <v>114</v>
      </c>
      <c r="D6" s="3">
        <v>5793</v>
      </c>
      <c r="E6" t="str">
        <f>VLOOKUP(A6,HOP!A:L,12,0)</f>
        <v>5793.00</v>
      </c>
      <c r="F6" t="str">
        <f>VLOOKUP(A6,HOP!A:C,3,0)</f>
        <v>2650483</v>
      </c>
      <c r="G6">
        <f>D6-E6</f>
        <v>0</v>
      </c>
      <c r="H6" t="str">
        <f>$H$1&amp;F6</f>
        <v>，2650483</v>
      </c>
      <c r="I6" t="str">
        <f>VLOOKUP(A6,HOP!A:U,21,0)</f>
        <v>直采</v>
      </c>
    </row>
    <row r="8" spans="4:4">
      <c r="D8" s="3">
        <f>SUM(D2:D7)</f>
        <v>13821</v>
      </c>
    </row>
    <row r="9" ht="14.25" spans="4:4">
      <c r="D9" s="8" t="s">
        <v>22</v>
      </c>
    </row>
    <row r="13" spans="1:1">
      <c r="A13" t="s">
        <v>133</v>
      </c>
    </row>
    <row r="14" spans="1:1">
      <c r="A14" s="5" t="s">
        <v>134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E14" sqref="E14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135</v>
      </c>
      <c r="B1" s="2" t="s">
        <v>136</v>
      </c>
      <c r="C1" s="2" t="s">
        <v>137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  <c r="U1" s="2" t="s">
        <v>151</v>
      </c>
    </row>
    <row r="2" s="1" customFormat="1" spans="1:21">
      <c r="A2" s="1" t="s">
        <v>86</v>
      </c>
      <c r="B2" s="1" t="s">
        <v>91</v>
      </c>
      <c r="C2" s="1" t="s">
        <v>87</v>
      </c>
      <c r="D2" s="1" t="s">
        <v>89</v>
      </c>
      <c r="E2" s="1" t="s">
        <v>152</v>
      </c>
      <c r="F2" s="1" t="s">
        <v>79</v>
      </c>
      <c r="G2" s="1" t="s">
        <v>80</v>
      </c>
      <c r="H2" s="1" t="s">
        <v>153</v>
      </c>
      <c r="I2" s="1" t="s">
        <v>154</v>
      </c>
      <c r="J2" s="1" t="s">
        <v>155</v>
      </c>
      <c r="K2" s="1" t="s">
        <v>154</v>
      </c>
      <c r="L2" s="1" t="s">
        <v>154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72</v>
      </c>
      <c r="T2" s="1" t="s">
        <v>161</v>
      </c>
      <c r="U2" s="1" t="s">
        <v>162</v>
      </c>
    </row>
    <row r="3" s="1" customFormat="1" spans="1:21">
      <c r="A3" s="1" t="s">
        <v>69</v>
      </c>
      <c r="B3" s="1" t="s">
        <v>78</v>
      </c>
      <c r="C3" s="1" t="s">
        <v>70</v>
      </c>
      <c r="D3" s="1" t="s">
        <v>75</v>
      </c>
      <c r="E3" s="1" t="s">
        <v>163</v>
      </c>
      <c r="F3" s="1" t="s">
        <v>79</v>
      </c>
      <c r="G3" s="1" t="s">
        <v>80</v>
      </c>
      <c r="H3" s="1" t="s">
        <v>153</v>
      </c>
      <c r="I3" s="1" t="s">
        <v>164</v>
      </c>
      <c r="J3" s="1" t="s">
        <v>155</v>
      </c>
      <c r="K3" s="1" t="s">
        <v>164</v>
      </c>
      <c r="L3" s="1" t="s">
        <v>164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165</v>
      </c>
      <c r="S3" s="1" t="s">
        <v>72</v>
      </c>
      <c r="T3" s="1" t="s">
        <v>161</v>
      </c>
      <c r="U3" s="1" t="s">
        <v>162</v>
      </c>
    </row>
    <row r="4" s="1" customFormat="1" spans="1:21">
      <c r="A4" s="1" t="s">
        <v>107</v>
      </c>
      <c r="B4" s="1" t="s">
        <v>112</v>
      </c>
      <c r="C4" s="1" t="s">
        <v>108</v>
      </c>
      <c r="D4" s="1" t="s">
        <v>110</v>
      </c>
      <c r="E4" s="1" t="s">
        <v>166</v>
      </c>
      <c r="F4" s="1" t="s">
        <v>113</v>
      </c>
      <c r="G4" s="1" t="s">
        <v>114</v>
      </c>
      <c r="H4" s="1" t="s">
        <v>153</v>
      </c>
      <c r="I4" s="1" t="s">
        <v>167</v>
      </c>
      <c r="J4" s="1" t="s">
        <v>155</v>
      </c>
      <c r="K4" s="1" t="s">
        <v>167</v>
      </c>
      <c r="L4" s="1" t="s">
        <v>167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159</v>
      </c>
      <c r="R4" s="1" t="s">
        <v>168</v>
      </c>
      <c r="S4" s="1" t="s">
        <v>72</v>
      </c>
      <c r="T4" s="1" t="s">
        <v>161</v>
      </c>
      <c r="U4" s="1" t="s">
        <v>162</v>
      </c>
    </row>
    <row r="5" s="1" customFormat="1" spans="1:21">
      <c r="A5" s="1" t="s">
        <v>119</v>
      </c>
      <c r="B5" s="1" t="s">
        <v>112</v>
      </c>
      <c r="C5" s="1" t="s">
        <v>120</v>
      </c>
      <c r="D5" s="1" t="s">
        <v>110</v>
      </c>
      <c r="E5" s="1" t="s">
        <v>169</v>
      </c>
      <c r="F5" s="1" t="s">
        <v>113</v>
      </c>
      <c r="G5" s="1" t="s">
        <v>114</v>
      </c>
      <c r="H5" s="1" t="s">
        <v>153</v>
      </c>
      <c r="I5" s="1" t="s">
        <v>167</v>
      </c>
      <c r="J5" s="1" t="s">
        <v>155</v>
      </c>
      <c r="K5" s="1" t="s">
        <v>167</v>
      </c>
      <c r="L5" s="1" t="s">
        <v>167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159</v>
      </c>
      <c r="R5" s="1" t="s">
        <v>170</v>
      </c>
      <c r="S5" s="1" t="s">
        <v>72</v>
      </c>
      <c r="T5" s="1" t="s">
        <v>161</v>
      </c>
      <c r="U5" s="1" t="s">
        <v>162</v>
      </c>
    </row>
    <row r="6" s="1" customFormat="1" spans="1:21">
      <c r="A6" s="1" t="s">
        <v>96</v>
      </c>
      <c r="B6" s="1" t="s">
        <v>101</v>
      </c>
      <c r="C6" s="1" t="s">
        <v>97</v>
      </c>
      <c r="D6" s="1" t="s">
        <v>99</v>
      </c>
      <c r="E6" s="1" t="s">
        <v>171</v>
      </c>
      <c r="F6" s="1" t="s">
        <v>80</v>
      </c>
      <c r="G6" s="1" t="s">
        <v>102</v>
      </c>
      <c r="H6" s="1" t="s">
        <v>153</v>
      </c>
      <c r="I6" s="1" t="s">
        <v>172</v>
      </c>
      <c r="J6" s="1" t="s">
        <v>155</v>
      </c>
      <c r="K6" s="1" t="s">
        <v>172</v>
      </c>
      <c r="L6" s="1" t="s">
        <v>172</v>
      </c>
      <c r="M6" s="1" t="s">
        <v>156</v>
      </c>
      <c r="N6" s="1" t="s">
        <v>156</v>
      </c>
      <c r="O6" s="1" t="s">
        <v>157</v>
      </c>
      <c r="P6" s="1" t="s">
        <v>158</v>
      </c>
      <c r="Q6" s="1" t="s">
        <v>159</v>
      </c>
      <c r="R6" s="1" t="s">
        <v>173</v>
      </c>
      <c r="S6" s="1" t="s">
        <v>72</v>
      </c>
      <c r="T6" s="1" t="s">
        <v>161</v>
      </c>
      <c r="U6" s="1" t="s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2022-08-23T03:02:46Z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8B68B9ED665F40EC8FAADBC4507D54CF</vt:lpwstr>
  </property>
</Properties>
</file>