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</definedName>
  </definedNames>
  <calcPr calcId="144525"/>
</workbook>
</file>

<file path=xl/sharedStrings.xml><?xml version="1.0" encoding="utf-8"?>
<sst xmlns="http://schemas.openxmlformats.org/spreadsheetml/2006/main" count="1403" uniqueCount="387">
  <si>
    <t>去哪儿网酒店预付对账单</t>
  </si>
  <si>
    <t>供应商名称：</t>
  </si>
  <si>
    <t>趣悠游</t>
  </si>
  <si>
    <t>结算周期：</t>
  </si>
  <si>
    <t>2022-08-15至2022-08-21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</si>
  <si>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</si>
  <si>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</si>
  <si>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</si>
  <si>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</si>
  <si>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</si>
  <si>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</si>
  <si>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</si>
  <si>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</si>
  <si>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</si>
  <si>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</si>
  <si>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</si>
  <si>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</si>
  <si>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</si>
  <si>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</si>
  <si>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</si>
  <si>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¥42,766.10</t>
  </si>
  <si>
    <t>¥10,719.10</t>
  </si>
  <si>
    <t>¥3,273.00</t>
  </si>
  <si>
    <t>-¥1,317.00</t>
  </si>
  <si>
    <t>¥27,457.00</t>
  </si>
  <si>
    <t>分类信息</t>
  </si>
  <si>
    <t>业务类型</t>
  </si>
  <si>
    <t>酒店预付（点击查看明细）</t>
  </si>
  <si>
    <t>¥28,774.00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</si>
  <si>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</si>
  <si>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</si>
  <si>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</si>
  <si>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</si>
  <si>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</si>
  <si>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</si>
  <si>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</si>
  <si>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</si>
  <si>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</si>
  <si>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</si>
  <si>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</si>
  <si>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</si>
  <si>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</si>
  <si>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</si>
  <si>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</si>
  <si>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</si>
  <si>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</si>
  <si>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</si>
  <si>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</si>
  <si>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</si>
  <si>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</si>
  <si>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</si>
  <si>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</si>
  <si>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</si>
  <si>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</si>
  <si>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</si>
  <si>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</si>
  <si>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</si>
  <si>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</si>
  <si>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</si>
  <si>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</si>
  <si>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</si>
  <si>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</si>
  <si>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</si>
  <si>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</si>
  <si>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</si>
  <si>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</si>
  <si>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</si>
  <si>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</si>
  <si>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</si>
  <si>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</si>
  <si>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</si>
  <si>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</si>
  <si>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703073103410</t>
  </si>
  <si>
    <t>2637273</t>
  </si>
  <si>
    <t>酒店预付</t>
  </si>
  <si>
    <t>否</t>
  </si>
  <si>
    <t>普通</t>
  </si>
  <si>
    <t>197321495</t>
  </si>
  <si>
    <t>薄荷岛米提水疗度假村</t>
  </si>
  <si>
    <t>1626188</t>
  </si>
  <si>
    <t>ZHOU/YUNNA|LIN/WEIJIE</t>
  </si>
  <si>
    <t>2022-07-29</t>
  </si>
  <si>
    <t>2022-08-11</t>
  </si>
  <si>
    <t>2022-08-15</t>
  </si>
  <si>
    <t>¥4,076.00</t>
  </si>
  <si>
    <t>¥451.00</t>
  </si>
  <si>
    <t>¥3,625.00</t>
  </si>
  <si>
    <t>Mithi Deluxe Villa</t>
  </si>
  <si>
    <t>WEBSITE</t>
  </si>
  <si>
    <t>703089911646</t>
  </si>
  <si>
    <t>2654684</t>
  </si>
  <si>
    <t>197334410</t>
  </si>
  <si>
    <t>于拉查达阿曼塔酒店</t>
  </si>
  <si>
    <t>ZHANG/JIAAI</t>
  </si>
  <si>
    <t>2022-08-14</t>
  </si>
  <si>
    <t>¥533.00</t>
  </si>
  <si>
    <t>¥52.00</t>
  </si>
  <si>
    <t>¥481.00</t>
  </si>
  <si>
    <t>One Bedroom Deluxe Suite Pool view</t>
  </si>
  <si>
    <t>703081043279</t>
  </si>
  <si>
    <t>2645907</t>
  </si>
  <si>
    <t>201787892</t>
  </si>
  <si>
    <t>因特拉肯酒店</t>
  </si>
  <si>
    <t>DAI/JINGHUA|WANG/TIANMING</t>
  </si>
  <si>
    <t>2022-08-06</t>
  </si>
  <si>
    <t>2022-08-13</t>
  </si>
  <si>
    <t>¥4,836.00</t>
  </si>
  <si>
    <t>¥522.00</t>
  </si>
  <si>
    <t>¥4,314.00</t>
  </si>
  <si>
    <t>Twin Room</t>
  </si>
  <si>
    <t>703087965160</t>
  </si>
  <si>
    <t>2652699</t>
  </si>
  <si>
    <t>197330624</t>
  </si>
  <si>
    <t>阿布扎比市区万豪酒店</t>
  </si>
  <si>
    <t>YANG/ZHENHUA</t>
  </si>
  <si>
    <t>2022-08-12</t>
  </si>
  <si>
    <t>2022-08-16</t>
  </si>
  <si>
    <t>¥1,272.00</t>
  </si>
  <si>
    <t>¥130.00</t>
  </si>
  <si>
    <t>¥1,142.00</t>
  </si>
  <si>
    <t>Superior Room</t>
  </si>
  <si>
    <t>703090628315</t>
  </si>
  <si>
    <t>2655634</t>
  </si>
  <si>
    <t>197301494</t>
  </si>
  <si>
    <t>曼谷拉差达瑞士酒店 (SHA Extra Plus)</t>
  </si>
  <si>
    <t>DONG/FENG</t>
  </si>
  <si>
    <t>2022-08-17</t>
  </si>
  <si>
    <t>¥1,110.00</t>
  </si>
  <si>
    <t>¥110.00</t>
  </si>
  <si>
    <t>¥1,000.00</t>
  </si>
  <si>
    <t>Swiss Advantage Room</t>
  </si>
  <si>
    <t>703090688862</t>
  </si>
  <si>
    <t>2656515</t>
  </si>
  <si>
    <t>QIN/YUYUAN</t>
  </si>
  <si>
    <t>¥476.00</t>
  </si>
  <si>
    <t>¥45.00</t>
  </si>
  <si>
    <t>¥431.00</t>
  </si>
  <si>
    <t>Deluxe One Bedroom City View Suite</t>
  </si>
  <si>
    <t>703088331566</t>
  </si>
  <si>
    <t>2655363</t>
  </si>
  <si>
    <t>ZHAO/RONGGUI</t>
  </si>
  <si>
    <t>¥1,114.00</t>
  </si>
  <si>
    <t>¥114.00</t>
  </si>
  <si>
    <t>703090100792</t>
  </si>
  <si>
    <t>2655475</t>
  </si>
  <si>
    <t>197317745</t>
  </si>
  <si>
    <t>彼尔德伯格酒店</t>
  </si>
  <si>
    <t>PENG/TAO</t>
  </si>
  <si>
    <t>¥2,136.00</t>
  </si>
  <si>
    <t>¥232.00</t>
  </si>
  <si>
    <t>¥1,904.00</t>
  </si>
  <si>
    <t>Deluxe Room</t>
  </si>
  <si>
    <t>703092318258</t>
  </si>
  <si>
    <t>2658065</t>
  </si>
  <si>
    <t>197281649</t>
  </si>
  <si>
    <t>清迈安纳塔拉度假酒店</t>
  </si>
  <si>
    <t>LIU/SHANSHAN</t>
  </si>
  <si>
    <t>2022-08-19</t>
  </si>
  <si>
    <t>¥3,324.00</t>
  </si>
  <si>
    <t>2022-08-17 14:14:26</t>
  </si>
  <si>
    <t>Deluxe Garden View Room</t>
  </si>
  <si>
    <t>703092370470</t>
  </si>
  <si>
    <t>2657688</t>
  </si>
  <si>
    <t>2022-08-18</t>
  </si>
  <si>
    <t>703091401228</t>
  </si>
  <si>
    <t>2657289</t>
  </si>
  <si>
    <t>197299205</t>
  </si>
  <si>
    <t>苏梅岛W酒店(SHA Plus+)</t>
  </si>
  <si>
    <t>ZENG/HUAJING</t>
  </si>
  <si>
    <t>¥4,170.00</t>
  </si>
  <si>
    <t>¥413.00</t>
  </si>
  <si>
    <t>¥3,757.00</t>
  </si>
  <si>
    <t>Ocean View Escape Villa</t>
  </si>
  <si>
    <t>703092771793</t>
  </si>
  <si>
    <t>2658045</t>
  </si>
  <si>
    <t>197289815</t>
  </si>
  <si>
    <t>索菲特曼谷素坤逸酒店</t>
  </si>
  <si>
    <t>GONG/ZHICONG|GU/DONGYANG|TANAKA/SATOSHI</t>
  </si>
  <si>
    <t>¥6,198.00</t>
  </si>
  <si>
    <t>¥612.00</t>
  </si>
  <si>
    <t>¥5,586.00</t>
  </si>
  <si>
    <t>Luxury King Size Bed Room</t>
  </si>
  <si>
    <t>703093801411</t>
  </si>
  <si>
    <t>2658722</t>
  </si>
  <si>
    <t>703092421426</t>
  </si>
  <si>
    <t>2658297</t>
  </si>
  <si>
    <t>871131228</t>
  </si>
  <si>
    <t>普吉岛迈考美丽亚酒店(SHA Extra Plus)</t>
  </si>
  <si>
    <t>CAO/DONG|MIAO/XINLU</t>
  </si>
  <si>
    <t>¥849.00</t>
  </si>
  <si>
    <t>¥74.00</t>
  </si>
  <si>
    <t>¥775.00</t>
  </si>
  <si>
    <t>One Bedroom Suite with Outdoor Bathtub</t>
  </si>
  <si>
    <t>703094913161</t>
  </si>
  <si>
    <t>2659989</t>
  </si>
  <si>
    <t>221839868</t>
  </si>
  <si>
    <t>迪拜朱美拉湖塔楼铂尔曼酒店</t>
  </si>
  <si>
    <t>FENG/LIANGRONG|XU/LI</t>
  </si>
  <si>
    <t>2022-08-20</t>
  </si>
  <si>
    <t>¥497.10</t>
  </si>
  <si>
    <t>2022-08-19 10:28:41</t>
  </si>
  <si>
    <t>Superior King Bed Room</t>
  </si>
  <si>
    <t>703092292475</t>
  </si>
  <si>
    <t>2658353</t>
  </si>
  <si>
    <t>197308997</t>
  </si>
  <si>
    <t>阿瓦尼阿特里姆曼谷酒店(SHA认证)</t>
  </si>
  <si>
    <t>WANG/JIAN</t>
  </si>
  <si>
    <t>¥508.00</t>
  </si>
  <si>
    <t>¥50.00</t>
  </si>
  <si>
    <t>¥458.00</t>
  </si>
  <si>
    <t>Avani Premier Room</t>
  </si>
  <si>
    <t>703093979180</t>
  </si>
  <si>
    <t>2659594</t>
  </si>
  <si>
    <t>197316245</t>
  </si>
  <si>
    <t>曼谷奇迹大酒店 (SHA EXTRA PLUS)</t>
  </si>
  <si>
    <t>KORPREECHA/ANCHALEE</t>
  </si>
  <si>
    <t>¥360.00</t>
  </si>
  <si>
    <t>¥34.00</t>
  </si>
  <si>
    <t>¥326.00</t>
  </si>
  <si>
    <t>deluxe double room</t>
  </si>
  <si>
    <t>703095475319</t>
  </si>
  <si>
    <t>2660922</t>
  </si>
  <si>
    <t>240015146</t>
  </si>
  <si>
    <t>曼谷素坤逸11号巷美居酒店</t>
  </si>
  <si>
    <t>YU/TING|SHEN/YUDONG|YUE/XING|HE/YANG</t>
  </si>
  <si>
    <t>2022-08-21</t>
  </si>
  <si>
    <t>¥1,076.00</t>
  </si>
  <si>
    <t>family room</t>
  </si>
  <si>
    <t>703093701562</t>
  </si>
  <si>
    <t>2659486</t>
  </si>
  <si>
    <t>197309189</t>
  </si>
  <si>
    <t>拉威贵宾别墅、儿童公园及水疗中心</t>
  </si>
  <si>
    <t>SHEN/JIAWEI|JIN/JIAQI</t>
  </si>
  <si>
    <t>2022-10-25</t>
  </si>
  <si>
    <t>2022-10-29</t>
  </si>
  <si>
    <t>¥5,268.00</t>
  </si>
  <si>
    <t>2022-08-20 14:00:13</t>
  </si>
  <si>
    <t>6BR LUX pool villa</t>
  </si>
  <si>
    <t>703095247689</t>
  </si>
  <si>
    <t>2661452</t>
  </si>
  <si>
    <t>197296502</t>
  </si>
  <si>
    <t>东大门IBC酒店</t>
  </si>
  <si>
    <t>LI/NA</t>
  </si>
  <si>
    <t>2022-09-25</t>
  </si>
  <si>
    <t>2022-09-27</t>
  </si>
  <si>
    <t>¥554.00</t>
  </si>
  <si>
    <t>2022-08-20 15:28:15</t>
  </si>
  <si>
    <t>Standard Twin Room</t>
  </si>
  <si>
    <t>703092842635</t>
  </si>
  <si>
    <t>2657888</t>
  </si>
  <si>
    <t>197334464</t>
  </si>
  <si>
    <t>素坤逸57号萨利酒店</t>
  </si>
  <si>
    <t>LIANG/BINGXIANG</t>
  </si>
  <si>
    <t>¥1,022.00</t>
  </si>
  <si>
    <t>¥100.00</t>
  </si>
  <si>
    <t>¥922.00</t>
  </si>
  <si>
    <t>Deluxe Suite Room</t>
  </si>
  <si>
    <t>703093960086</t>
  </si>
  <si>
    <t>2659240</t>
  </si>
  <si>
    <t>¥1,476.00</t>
  </si>
  <si>
    <t>¥147.00</t>
  </si>
  <si>
    <t>¥1,329.00</t>
  </si>
  <si>
    <t>Swiss Premier Room</t>
  </si>
  <si>
    <t>703094682002</t>
  </si>
  <si>
    <t>2660043</t>
  </si>
  <si>
    <t>197275742</t>
  </si>
  <si>
    <t>芭东海滩贝斯特韦斯特酒店(SHA Extra Plus)</t>
  </si>
  <si>
    <t>XIAO/LING|ZHU/LIANGPING</t>
  </si>
  <si>
    <t>¥332.00</t>
  </si>
  <si>
    <t>¥30.00</t>
  </si>
  <si>
    <t>¥302.00</t>
  </si>
  <si>
    <t>Superior Queen Room</t>
  </si>
  <si>
    <t>703095077504</t>
  </si>
  <si>
    <t>2661317</t>
  </si>
  <si>
    <t>197319908</t>
  </si>
  <si>
    <t>仰光泛太平洋酒店</t>
  </si>
  <si>
    <t>HOU/SHUAI|CHUTINT/NANDAR</t>
  </si>
  <si>
    <t>¥627.00</t>
  </si>
  <si>
    <t>¥67.00</t>
  </si>
  <si>
    <t>¥560.00</t>
  </si>
  <si>
    <t>Deluxe Twin Room</t>
  </si>
  <si>
    <t>合计</t>
  </si>
  <si>
    <t/>
  </si>
  <si>
    <t>¥32,047.00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</si>
  <si>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</si>
  <si>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</si>
  <si>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</si>
  <si>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</si>
  <si>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</si>
  <si>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</si>
  <si>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</si>
  <si>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chase_deduct_P2bj220820103435455</t>
  </si>
  <si>
    <t>1615646</t>
  </si>
  <si>
    <t>赔付-房费追回</t>
  </si>
  <si>
    <t>--</t>
  </si>
  <si>
    <t>生成追赔task#追赔系统-预付扣款直连#</t>
  </si>
  <si>
    <t>NPH20220819175139199345</t>
  </si>
  <si>
    <t>返现日期</t>
  </si>
  <si>
    <t>，</t>
  </si>
  <si>
    <r>
      <t>本期扣款</t>
    </r>
    <r>
      <rPr>
        <sz val="10"/>
        <rFont val="Arial"/>
        <charset val="134"/>
      </rPr>
      <t>1317</t>
    </r>
    <r>
      <rPr>
        <sz val="10"/>
        <rFont val="宋体"/>
        <charset val="134"/>
      </rPr>
      <t>元</t>
    </r>
  </si>
  <si>
    <t>A220823105724481</t>
  </si>
  <si>
    <t>A220823105818481</t>
  </si>
  <si>
    <r>
      <t>总计：</t>
    </r>
    <r>
      <rPr>
        <sz val="10"/>
        <rFont val="Arial"/>
        <charset val="134"/>
      </rPr>
      <t>27457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</si>
  <si>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</si>
  <si>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</si>
  <si>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</si>
  <si>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</si>
  <si>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</si>
  <si>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</si>
  <si>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</si>
  <si>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</si>
  <si>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</si>
  <si>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</si>
  <si>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</si>
  <si>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</si>
  <si>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</si>
  <si>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</si>
  <si>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</si>
  <si>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</si>
  <si>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</si>
  <si>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HOU SHUAI,CHUTINT NANDAR</t>
  </si>
  <si>
    <t>退房日周结</t>
  </si>
  <si>
    <t>560.00</t>
  </si>
  <si>
    <t>RMB</t>
  </si>
  <si>
    <t>0</t>
  </si>
  <si>
    <t>0.00</t>
  </si>
  <si>
    <t>趣悠游国际直连</t>
  </si>
  <si>
    <t>1659</t>
  </si>
  <si>
    <t>2022-08-20 14:08:37</t>
  </si>
  <si>
    <t>汇智国际旅游发展有限公司</t>
  </si>
  <si>
    <t>直采</t>
  </si>
  <si>
    <t>芭东海滩贝斯特韦斯特酒店</t>
  </si>
  <si>
    <t>XIAO LING,ZHU LIANGPING</t>
  </si>
  <si>
    <t>302.00</t>
  </si>
  <si>
    <t>2022-08-19 12:04:46</t>
  </si>
  <si>
    <t>奇迹大酒店</t>
  </si>
  <si>
    <t>KORPREECHA ANCHALEE</t>
  </si>
  <si>
    <t>326.00</t>
  </si>
  <si>
    <t>2022-08-18 22:08:41</t>
  </si>
  <si>
    <t>ZHAO RONGGUI</t>
  </si>
  <si>
    <t>1329.00</t>
  </si>
  <si>
    <t>2022-08-18 15:31:46</t>
  </si>
  <si>
    <t>曼谷拉查达阿曼达酒店和公寓</t>
  </si>
  <si>
    <t>QIN YUYUAN</t>
  </si>
  <si>
    <t>431.00</t>
  </si>
  <si>
    <t>2022-08-18 09:41:20</t>
  </si>
  <si>
    <t>曼谷阿瓦尼中庭酒店</t>
  </si>
  <si>
    <t>WANG JIAN</t>
  </si>
  <si>
    <t>458.00</t>
  </si>
  <si>
    <t>2022-08-17 17:59:22</t>
  </si>
  <si>
    <t>CAO DONG,MIAO XINLU</t>
  </si>
  <si>
    <t>775.00</t>
  </si>
  <si>
    <t>2022-08-17 18:10:51</t>
  </si>
  <si>
    <t>GONG ZHICONG,GU DONGYANG,TANAKA SATOSHI</t>
  </si>
  <si>
    <t>5586.00</t>
  </si>
  <si>
    <t>2022-08-17 13:52:43</t>
  </si>
  <si>
    <t>曼谷素坤逸57号巷萨里尔酒店通罗站</t>
  </si>
  <si>
    <t>LIANG BINGXIANG</t>
  </si>
  <si>
    <t>922.00</t>
  </si>
  <si>
    <t>2022-08-17 11:27:20</t>
  </si>
  <si>
    <t>2022-08-17 09:50:20</t>
  </si>
  <si>
    <t>苏梅岛W酒店</t>
  </si>
  <si>
    <t>ZENG HUAJING</t>
  </si>
  <si>
    <t>3757.00</t>
  </si>
  <si>
    <t>2022-08-17 10:27:39</t>
  </si>
  <si>
    <t>2022-08-16 09:45:17</t>
  </si>
  <si>
    <t>DONG FENG</t>
  </si>
  <si>
    <t>1000.00</t>
  </si>
  <si>
    <t>2022-08-15 12:09:46</t>
  </si>
  <si>
    <t>PENG TAO</t>
  </si>
  <si>
    <t>1904.00</t>
  </si>
  <si>
    <t>2022-08-15 03:52:16</t>
  </si>
  <si>
    <t>直连</t>
  </si>
  <si>
    <t>2022-08-15 12:30:50</t>
  </si>
  <si>
    <t>ZHANG JIAAI</t>
  </si>
  <si>
    <t>481.00</t>
  </si>
  <si>
    <t>2022-08-14 11:36:46</t>
  </si>
  <si>
    <t>YANG ZHENHUA</t>
  </si>
  <si>
    <t>1142.00</t>
  </si>
  <si>
    <t>2022-08-12 12:54:11</t>
  </si>
  <si>
    <t>DAI JINGHUA,WANG TIANMING</t>
  </si>
  <si>
    <t>4314.00</t>
  </si>
  <si>
    <t>2022-08-06 02:16:47</t>
  </si>
  <si>
    <t>米提水疗度假村</t>
  </si>
  <si>
    <t>ZHOU YUNNA,LIN WEIJIE</t>
  </si>
  <si>
    <t>3625.00</t>
  </si>
  <si>
    <t>2022-07-31 17:26:18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</si>
</sst>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94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105</v>
      </c>
      <c r="P4" s="7" t="s">
        <v>83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2</v>
      </c>
      <c r="N5" s="7" t="s">
        <v>115</v>
      </c>
      <c r="O5" s="7" t="s">
        <v>94</v>
      </c>
      <c r="P5" s="7" t="s">
        <v>116</v>
      </c>
      <c r="Q5" s="7"/>
      <c r="R5" s="12" t="s">
        <v>117</v>
      </c>
      <c r="S5" s="14" t="s">
        <v>19</v>
      </c>
      <c r="T5" s="7"/>
      <c r="U5" s="12" t="s">
        <v>19</v>
      </c>
      <c r="V5" s="12" t="s">
        <v>117</v>
      </c>
      <c r="W5" s="14" t="s">
        <v>118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123</v>
      </c>
      <c r="H6" s="7" t="s">
        <v>124</v>
      </c>
      <c r="I6" s="7" t="s">
        <v>79</v>
      </c>
      <c r="J6" s="7" t="s">
        <v>2</v>
      </c>
      <c r="K6" s="7" t="s">
        <v>125</v>
      </c>
      <c r="L6" s="7">
        <v>1</v>
      </c>
      <c r="M6" s="7">
        <v>2</v>
      </c>
      <c r="N6" s="7" t="s">
        <v>83</v>
      </c>
      <c r="O6" s="7" t="s">
        <v>83</v>
      </c>
      <c r="P6" s="7" t="s">
        <v>126</v>
      </c>
      <c r="Q6" s="7"/>
      <c r="R6" s="12" t="s">
        <v>127</v>
      </c>
      <c r="S6" s="14" t="s">
        <v>19</v>
      </c>
      <c r="T6" s="7"/>
      <c r="U6" s="12" t="s">
        <v>19</v>
      </c>
      <c r="V6" s="12" t="s">
        <v>127</v>
      </c>
      <c r="W6" s="14" t="s">
        <v>128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91</v>
      </c>
      <c r="H7" s="7" t="s">
        <v>92</v>
      </c>
      <c r="I7" s="7" t="s">
        <v>79</v>
      </c>
      <c r="J7" s="7" t="s">
        <v>2</v>
      </c>
      <c r="K7" s="7" t="s">
        <v>133</v>
      </c>
      <c r="L7" s="7">
        <v>1</v>
      </c>
      <c r="M7" s="7">
        <v>1</v>
      </c>
      <c r="N7" s="7" t="s">
        <v>116</v>
      </c>
      <c r="O7" s="7" t="s">
        <v>116</v>
      </c>
      <c r="P7" s="7" t="s">
        <v>126</v>
      </c>
      <c r="Q7" s="7"/>
      <c r="R7" s="12" t="s">
        <v>134</v>
      </c>
      <c r="S7" s="14" t="s">
        <v>19</v>
      </c>
      <c r="T7" s="7"/>
      <c r="U7" s="12" t="s">
        <v>19</v>
      </c>
      <c r="V7" s="12" t="s">
        <v>134</v>
      </c>
      <c r="W7" s="14" t="s">
        <v>135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123</v>
      </c>
      <c r="H8" s="7" t="s">
        <v>124</v>
      </c>
      <c r="I8" s="7" t="s">
        <v>79</v>
      </c>
      <c r="J8" s="7" t="s">
        <v>2</v>
      </c>
      <c r="K8" s="7" t="s">
        <v>140</v>
      </c>
      <c r="L8" s="7">
        <v>1</v>
      </c>
      <c r="M8" s="7">
        <v>2</v>
      </c>
      <c r="N8" s="7" t="s">
        <v>94</v>
      </c>
      <c r="O8" s="7" t="s">
        <v>83</v>
      </c>
      <c r="P8" s="7" t="s">
        <v>126</v>
      </c>
      <c r="Q8" s="7"/>
      <c r="R8" s="12" t="s">
        <v>141</v>
      </c>
      <c r="S8" s="14" t="s">
        <v>19</v>
      </c>
      <c r="T8" s="7"/>
      <c r="U8" s="12" t="s">
        <v>19</v>
      </c>
      <c r="V8" s="12" t="s">
        <v>141</v>
      </c>
      <c r="W8" s="14" t="s">
        <v>142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145</v>
      </c>
      <c r="H9" s="7" t="s">
        <v>146</v>
      </c>
      <c r="I9" s="7" t="s">
        <v>79</v>
      </c>
      <c r="J9" s="7" t="s">
        <v>2</v>
      </c>
      <c r="K9" s="7" t="s">
        <v>147</v>
      </c>
      <c r="L9" s="7">
        <v>1</v>
      </c>
      <c r="M9" s="7">
        <v>2</v>
      </c>
      <c r="N9" s="7" t="s">
        <v>83</v>
      </c>
      <c r="O9" s="7" t="s">
        <v>83</v>
      </c>
      <c r="P9" s="7" t="s">
        <v>126</v>
      </c>
      <c r="Q9" s="7"/>
      <c r="R9" s="12" t="s">
        <v>148</v>
      </c>
      <c r="S9" s="14" t="s">
        <v>19</v>
      </c>
      <c r="T9" s="7"/>
      <c r="U9" s="12" t="s">
        <v>19</v>
      </c>
      <c r="V9" s="12" t="s">
        <v>148</v>
      </c>
      <c r="W9" s="14" t="s">
        <v>149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152</v>
      </c>
      <c r="B10" s="6" t="s">
        <v>153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154</v>
      </c>
      <c r="H10" s="7" t="s">
        <v>155</v>
      </c>
      <c r="I10" s="7" t="s">
        <v>79</v>
      </c>
      <c r="J10" s="7" t="s">
        <v>2</v>
      </c>
      <c r="K10" s="7" t="s">
        <v>156</v>
      </c>
      <c r="L10" s="7">
        <v>1</v>
      </c>
      <c r="M10" s="7">
        <v>2</v>
      </c>
      <c r="N10" s="7" t="s">
        <v>126</v>
      </c>
      <c r="O10" s="7" t="s">
        <v>126</v>
      </c>
      <c r="P10" s="7" t="s">
        <v>157</v>
      </c>
      <c r="Q10" s="7"/>
      <c r="R10" s="12" t="s">
        <v>158</v>
      </c>
      <c r="S10" s="14" t="s">
        <v>158</v>
      </c>
      <c r="T10" s="7" t="s">
        <v>159</v>
      </c>
      <c r="U10" s="12" t="s">
        <v>19</v>
      </c>
      <c r="V10" s="12" t="s">
        <v>19</v>
      </c>
      <c r="W10" s="14" t="s">
        <v>19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19</v>
      </c>
      <c r="AD10" t="s">
        <v>6</v>
      </c>
      <c r="AE10" t="s">
        <v>160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161</v>
      </c>
      <c r="B11" s="6" t="s">
        <v>162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91</v>
      </c>
      <c r="H11" s="7" t="s">
        <v>92</v>
      </c>
      <c r="I11" s="7" t="s">
        <v>79</v>
      </c>
      <c r="J11" s="7" t="s">
        <v>2</v>
      </c>
      <c r="K11" s="7" t="s">
        <v>133</v>
      </c>
      <c r="L11" s="7">
        <v>1</v>
      </c>
      <c r="M11" s="7">
        <v>1</v>
      </c>
      <c r="N11" s="7" t="s">
        <v>126</v>
      </c>
      <c r="O11" s="7" t="s">
        <v>126</v>
      </c>
      <c r="P11" s="7" t="s">
        <v>163</v>
      </c>
      <c r="Q11" s="7"/>
      <c r="R11" s="12" t="s">
        <v>134</v>
      </c>
      <c r="S11" s="14" t="s">
        <v>19</v>
      </c>
      <c r="T11" s="7"/>
      <c r="U11" s="12" t="s">
        <v>19</v>
      </c>
      <c r="V11" s="12" t="s">
        <v>134</v>
      </c>
      <c r="W11" s="14" t="s">
        <v>135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136</v>
      </c>
      <c r="AD11" t="s">
        <v>6</v>
      </c>
      <c r="AE11" t="s">
        <v>137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164</v>
      </c>
      <c r="B12" s="6" t="s">
        <v>165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166</v>
      </c>
      <c r="H12" s="7" t="s">
        <v>167</v>
      </c>
      <c r="I12" s="7" t="s">
        <v>79</v>
      </c>
      <c r="J12" s="7" t="s">
        <v>2</v>
      </c>
      <c r="K12" s="7" t="s">
        <v>168</v>
      </c>
      <c r="L12" s="7">
        <v>1</v>
      </c>
      <c r="M12" s="7">
        <v>1</v>
      </c>
      <c r="N12" s="7" t="s">
        <v>116</v>
      </c>
      <c r="O12" s="7" t="s">
        <v>163</v>
      </c>
      <c r="P12" s="7" t="s">
        <v>157</v>
      </c>
      <c r="Q12" s="7"/>
      <c r="R12" s="12" t="s">
        <v>169</v>
      </c>
      <c r="S12" s="14" t="s">
        <v>19</v>
      </c>
      <c r="T12" s="7"/>
      <c r="U12" s="12" t="s">
        <v>19</v>
      </c>
      <c r="V12" s="12" t="s">
        <v>169</v>
      </c>
      <c r="W12" s="14" t="s">
        <v>170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173</v>
      </c>
      <c r="B13" s="6" t="s">
        <v>174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175</v>
      </c>
      <c r="H13" s="7" t="s">
        <v>176</v>
      </c>
      <c r="I13" s="7" t="s">
        <v>79</v>
      </c>
      <c r="J13" s="7" t="s">
        <v>2</v>
      </c>
      <c r="K13" s="7" t="s">
        <v>177</v>
      </c>
      <c r="L13" s="7">
        <v>3</v>
      </c>
      <c r="M13" s="7">
        <v>2</v>
      </c>
      <c r="N13" s="7" t="s">
        <v>126</v>
      </c>
      <c r="O13" s="7" t="s">
        <v>126</v>
      </c>
      <c r="P13" s="7" t="s">
        <v>157</v>
      </c>
      <c r="Q13" s="7"/>
      <c r="R13" s="12" t="s">
        <v>178</v>
      </c>
      <c r="S13" s="14" t="s">
        <v>19</v>
      </c>
      <c r="T13" s="7"/>
      <c r="U13" s="12" t="s">
        <v>19</v>
      </c>
      <c r="V13" s="12" t="s">
        <v>178</v>
      </c>
      <c r="W13" s="14" t="s">
        <v>179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91</v>
      </c>
      <c r="H14" s="7" t="s">
        <v>92</v>
      </c>
      <c r="I14" s="7" t="s">
        <v>79</v>
      </c>
      <c r="J14" s="7" t="s">
        <v>2</v>
      </c>
      <c r="K14" s="7" t="s">
        <v>133</v>
      </c>
      <c r="L14" s="7">
        <v>1</v>
      </c>
      <c r="M14" s="7">
        <v>1</v>
      </c>
      <c r="N14" s="7" t="s">
        <v>163</v>
      </c>
      <c r="O14" s="7" t="s">
        <v>163</v>
      </c>
      <c r="P14" s="7" t="s">
        <v>157</v>
      </c>
      <c r="Q14" s="7"/>
      <c r="R14" s="12" t="s">
        <v>134</v>
      </c>
      <c r="S14" s="14" t="s">
        <v>19</v>
      </c>
      <c r="T14" s="7"/>
      <c r="U14" s="12" t="s">
        <v>19</v>
      </c>
      <c r="V14" s="12" t="s">
        <v>134</v>
      </c>
      <c r="W14" s="14" t="s">
        <v>135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136</v>
      </c>
      <c r="AD14" t="s">
        <v>6</v>
      </c>
      <c r="AE14" t="s">
        <v>137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184</v>
      </c>
      <c r="B15" s="6" t="s">
        <v>185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186</v>
      </c>
      <c r="H15" s="7" t="s">
        <v>187</v>
      </c>
      <c r="I15" s="7" t="s">
        <v>79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126</v>
      </c>
      <c r="O15" s="7" t="s">
        <v>163</v>
      </c>
      <c r="P15" s="7" t="s">
        <v>157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193</v>
      </c>
      <c r="B16" s="6" t="s">
        <v>194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195</v>
      </c>
      <c r="H16" s="7" t="s">
        <v>196</v>
      </c>
      <c r="I16" s="7" t="s">
        <v>79</v>
      </c>
      <c r="J16" s="7" t="s">
        <v>2</v>
      </c>
      <c r="K16" s="7" t="s">
        <v>197</v>
      </c>
      <c r="L16" s="7">
        <v>2</v>
      </c>
      <c r="M16" s="7">
        <v>1</v>
      </c>
      <c r="N16" s="7" t="s">
        <v>157</v>
      </c>
      <c r="O16" s="7" t="s">
        <v>157</v>
      </c>
      <c r="P16" s="7" t="s">
        <v>198</v>
      </c>
      <c r="Q16" s="7"/>
      <c r="R16" s="12" t="s">
        <v>199</v>
      </c>
      <c r="S16" s="14" t="s">
        <v>199</v>
      </c>
      <c r="T16" s="7" t="s">
        <v>200</v>
      </c>
      <c r="U16" s="12" t="s">
        <v>19</v>
      </c>
      <c r="V16" s="12" t="s">
        <v>19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</v>
      </c>
      <c r="AD16" t="s">
        <v>6</v>
      </c>
      <c r="AE16" t="s">
        <v>201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202</v>
      </c>
      <c r="B17" s="6" t="s">
        <v>203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204</v>
      </c>
      <c r="H17" s="7" t="s">
        <v>205</v>
      </c>
      <c r="I17" s="7" t="s">
        <v>79</v>
      </c>
      <c r="J17" s="7" t="s">
        <v>2</v>
      </c>
      <c r="K17" s="7" t="s">
        <v>206</v>
      </c>
      <c r="L17" s="7">
        <v>1</v>
      </c>
      <c r="M17" s="7">
        <v>2</v>
      </c>
      <c r="N17" s="7" t="s">
        <v>126</v>
      </c>
      <c r="O17" s="7" t="s">
        <v>163</v>
      </c>
      <c r="P17" s="7" t="s">
        <v>198</v>
      </c>
      <c r="Q17" s="7"/>
      <c r="R17" s="12" t="s">
        <v>207</v>
      </c>
      <c r="S17" s="14" t="s">
        <v>19</v>
      </c>
      <c r="T17" s="7"/>
      <c r="U17" s="12" t="s">
        <v>19</v>
      </c>
      <c r="V17" s="12" t="s">
        <v>207</v>
      </c>
      <c r="W17" s="14" t="s">
        <v>208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211</v>
      </c>
      <c r="B18" s="6" t="s">
        <v>212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213</v>
      </c>
      <c r="H18" s="7" t="s">
        <v>214</v>
      </c>
      <c r="I18" s="7" t="s">
        <v>79</v>
      </c>
      <c r="J18" s="7" t="s">
        <v>2</v>
      </c>
      <c r="K18" s="7" t="s">
        <v>215</v>
      </c>
      <c r="L18" s="7">
        <v>1</v>
      </c>
      <c r="M18" s="7">
        <v>1</v>
      </c>
      <c r="N18" s="7" t="s">
        <v>163</v>
      </c>
      <c r="O18" s="7" t="s">
        <v>157</v>
      </c>
      <c r="P18" s="7" t="s">
        <v>198</v>
      </c>
      <c r="Q18" s="7"/>
      <c r="R18" s="12" t="s">
        <v>216</v>
      </c>
      <c r="S18" s="14" t="s">
        <v>19</v>
      </c>
      <c r="T18" s="7"/>
      <c r="U18" s="12" t="s">
        <v>19</v>
      </c>
      <c r="V18" s="12" t="s">
        <v>216</v>
      </c>
      <c r="W18" s="14" t="s">
        <v>217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220</v>
      </c>
      <c r="B19" s="6" t="s">
        <v>221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222</v>
      </c>
      <c r="H19" s="7" t="s">
        <v>223</v>
      </c>
      <c r="I19" s="7" t="s">
        <v>79</v>
      </c>
      <c r="J19" s="7" t="s">
        <v>2</v>
      </c>
      <c r="K19" s="7" t="s">
        <v>224</v>
      </c>
      <c r="L19" s="7">
        <v>1</v>
      </c>
      <c r="M19" s="7">
        <v>1</v>
      </c>
      <c r="N19" s="7" t="s">
        <v>198</v>
      </c>
      <c r="O19" s="7" t="s">
        <v>198</v>
      </c>
      <c r="P19" s="7" t="s">
        <v>225</v>
      </c>
      <c r="Q19" s="7"/>
      <c r="R19" s="12" t="s">
        <v>226</v>
      </c>
      <c r="S19" s="14" t="s">
        <v>226</v>
      </c>
      <c r="T19" s="7"/>
      <c r="U19" s="12" t="s">
        <v>19</v>
      </c>
      <c r="V19" s="12" t="s">
        <v>19</v>
      </c>
      <c r="W19" s="14" t="s">
        <v>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227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228</v>
      </c>
      <c r="B20" s="6" t="s">
        <v>229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230</v>
      </c>
      <c r="H20" s="7" t="s">
        <v>231</v>
      </c>
      <c r="I20" s="7" t="s">
        <v>79</v>
      </c>
      <c r="J20" s="7" t="s">
        <v>2</v>
      </c>
      <c r="K20" s="7" t="s">
        <v>232</v>
      </c>
      <c r="L20" s="7">
        <v>1</v>
      </c>
      <c r="M20" s="7">
        <v>4</v>
      </c>
      <c r="N20" s="7" t="s">
        <v>163</v>
      </c>
      <c r="O20" s="7" t="s">
        <v>233</v>
      </c>
      <c r="P20" s="7" t="s">
        <v>234</v>
      </c>
      <c r="Q20" s="7"/>
      <c r="R20" s="12" t="s">
        <v>235</v>
      </c>
      <c r="S20" s="14" t="s">
        <v>235</v>
      </c>
      <c r="T20" s="7" t="s">
        <v>236</v>
      </c>
      <c r="U20" s="12" t="s">
        <v>19</v>
      </c>
      <c r="V20" s="12" t="s">
        <v>19</v>
      </c>
      <c r="W20" s="14" t="s">
        <v>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</v>
      </c>
      <c r="AD20" t="s">
        <v>6</v>
      </c>
      <c r="AE20" t="s">
        <v>237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238</v>
      </c>
      <c r="B21" s="6" t="s">
        <v>239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240</v>
      </c>
      <c r="H21" s="7" t="s">
        <v>241</v>
      </c>
      <c r="I21" s="7" t="s">
        <v>79</v>
      </c>
      <c r="J21" s="7" t="s">
        <v>2</v>
      </c>
      <c r="K21" s="7" t="s">
        <v>242</v>
      </c>
      <c r="L21" s="7">
        <v>1</v>
      </c>
      <c r="M21" s="7">
        <v>2</v>
      </c>
      <c r="N21" s="7" t="s">
        <v>198</v>
      </c>
      <c r="O21" s="7" t="s">
        <v>243</v>
      </c>
      <c r="P21" s="7" t="s">
        <v>244</v>
      </c>
      <c r="Q21" s="7"/>
      <c r="R21" s="12" t="s">
        <v>245</v>
      </c>
      <c r="S21" s="14" t="s">
        <v>245</v>
      </c>
      <c r="T21" s="7" t="s">
        <v>246</v>
      </c>
      <c r="U21" s="12" t="s">
        <v>19</v>
      </c>
      <c r="V21" s="12" t="s">
        <v>19</v>
      </c>
      <c r="W21" s="14" t="s">
        <v>19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19</v>
      </c>
      <c r="AD21" t="s">
        <v>6</v>
      </c>
      <c r="AE21" t="s">
        <v>247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248</v>
      </c>
      <c r="B22" s="6" t="s">
        <v>249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250</v>
      </c>
      <c r="H22" s="7" t="s">
        <v>251</v>
      </c>
      <c r="I22" s="7" t="s">
        <v>79</v>
      </c>
      <c r="J22" s="7" t="s">
        <v>2</v>
      </c>
      <c r="K22" s="7" t="s">
        <v>252</v>
      </c>
      <c r="L22" s="7">
        <v>1</v>
      </c>
      <c r="M22" s="7">
        <v>2</v>
      </c>
      <c r="N22" s="7" t="s">
        <v>126</v>
      </c>
      <c r="O22" s="7" t="s">
        <v>157</v>
      </c>
      <c r="P22" s="7" t="s">
        <v>225</v>
      </c>
      <c r="Q22" s="7"/>
      <c r="R22" s="12" t="s">
        <v>253</v>
      </c>
      <c r="S22" s="14" t="s">
        <v>19</v>
      </c>
      <c r="T22" s="7"/>
      <c r="U22" s="12" t="s">
        <v>19</v>
      </c>
      <c r="V22" s="12" t="s">
        <v>253</v>
      </c>
      <c r="W22" s="14" t="s">
        <v>254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255</v>
      </c>
      <c r="AD22" t="s">
        <v>6</v>
      </c>
      <c r="AE22" t="s">
        <v>256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257</v>
      </c>
      <c r="B23" s="6" t="s">
        <v>258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123</v>
      </c>
      <c r="H23" s="7" t="s">
        <v>124</v>
      </c>
      <c r="I23" s="7" t="s">
        <v>79</v>
      </c>
      <c r="J23" s="7" t="s">
        <v>2</v>
      </c>
      <c r="K23" s="7" t="s">
        <v>140</v>
      </c>
      <c r="L23" s="7">
        <v>1</v>
      </c>
      <c r="M23" s="7">
        <v>3</v>
      </c>
      <c r="N23" s="7" t="s">
        <v>163</v>
      </c>
      <c r="O23" s="7" t="s">
        <v>163</v>
      </c>
      <c r="P23" s="7" t="s">
        <v>225</v>
      </c>
      <c r="Q23" s="7"/>
      <c r="R23" s="12" t="s">
        <v>259</v>
      </c>
      <c r="S23" s="14" t="s">
        <v>19</v>
      </c>
      <c r="T23" s="7"/>
      <c r="U23" s="12" t="s">
        <v>19</v>
      </c>
      <c r="V23" s="12" t="s">
        <v>259</v>
      </c>
      <c r="W23" s="14" t="s">
        <v>260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261</v>
      </c>
      <c r="AD23" t="s">
        <v>6</v>
      </c>
      <c r="AE23" t="s">
        <v>262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263</v>
      </c>
      <c r="B24" s="6" t="s">
        <v>264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265</v>
      </c>
      <c r="H24" s="7" t="s">
        <v>266</v>
      </c>
      <c r="I24" s="7" t="s">
        <v>79</v>
      </c>
      <c r="J24" s="7" t="s">
        <v>2</v>
      </c>
      <c r="K24" s="7" t="s">
        <v>267</v>
      </c>
      <c r="L24" s="7">
        <v>1</v>
      </c>
      <c r="M24" s="7">
        <v>2</v>
      </c>
      <c r="N24" s="7" t="s">
        <v>157</v>
      </c>
      <c r="O24" s="7" t="s">
        <v>157</v>
      </c>
      <c r="P24" s="7" t="s">
        <v>225</v>
      </c>
      <c r="Q24" s="7"/>
      <c r="R24" s="12" t="s">
        <v>268</v>
      </c>
      <c r="S24" s="14" t="s">
        <v>19</v>
      </c>
      <c r="T24" s="7"/>
      <c r="U24" s="12" t="s">
        <v>19</v>
      </c>
      <c r="V24" s="12" t="s">
        <v>268</v>
      </c>
      <c r="W24" s="14" t="s">
        <v>269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270</v>
      </c>
      <c r="AD24" t="s">
        <v>6</v>
      </c>
      <c r="AE24" t="s">
        <v>271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272</v>
      </c>
      <c r="B25" s="6" t="s">
        <v>273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274</v>
      </c>
      <c r="H25" s="7" t="s">
        <v>275</v>
      </c>
      <c r="I25" s="7" t="s">
        <v>79</v>
      </c>
      <c r="J25" s="7" t="s">
        <v>2</v>
      </c>
      <c r="K25" s="7" t="s">
        <v>276</v>
      </c>
      <c r="L25" s="7">
        <v>1</v>
      </c>
      <c r="M25" s="7">
        <v>1</v>
      </c>
      <c r="N25" s="7" t="s">
        <v>198</v>
      </c>
      <c r="O25" s="7" t="s">
        <v>198</v>
      </c>
      <c r="P25" s="7" t="s">
        <v>225</v>
      </c>
      <c r="Q25" s="7"/>
      <c r="R25" s="12" t="s">
        <v>277</v>
      </c>
      <c r="S25" s="14" t="s">
        <v>19</v>
      </c>
      <c r="T25" s="7"/>
      <c r="U25" s="12" t="s">
        <v>19</v>
      </c>
      <c r="V25" s="12" t="s">
        <v>277</v>
      </c>
      <c r="W25" s="14" t="s">
        <v>278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279</v>
      </c>
      <c r="AD25" t="s">
        <v>6</v>
      </c>
      <c r="AE25" t="s">
        <v>280</v>
      </c>
      <c r="AF25" t="s">
        <v>88</v>
      </c>
      <c r="AG25" t="s">
        <v>75</v>
      </c>
      <c r="AH25" t="s">
        <v>19</v>
      </c>
    </row>
    <row r="26" customHeight="1" spans="1:32">
      <c r="A26" s="10" t="s">
        <v>281</v>
      </c>
      <c r="B26" s="10"/>
      <c r="C26" s="10" t="s">
        <v>282</v>
      </c>
      <c r="D26" s="10"/>
      <c r="E26" s="10"/>
      <c r="F26" s="10"/>
      <c r="G26" s="10" t="s">
        <v>282</v>
      </c>
      <c r="H26" s="10" t="s">
        <v>282</v>
      </c>
      <c r="I26" s="10" t="s">
        <v>282</v>
      </c>
      <c r="J26" s="10" t="s">
        <v>282</v>
      </c>
      <c r="K26" s="10" t="s">
        <v>282</v>
      </c>
      <c r="L26" s="10" t="s">
        <v>282</v>
      </c>
      <c r="M26" s="10" t="s">
        <v>282</v>
      </c>
      <c r="N26" s="10" t="s">
        <v>282</v>
      </c>
      <c r="O26" s="10" t="s">
        <v>282</v>
      </c>
      <c r="P26" s="10" t="s">
        <v>282</v>
      </c>
      <c r="Q26" s="10"/>
      <c r="R26" s="13" t="s">
        <v>20</v>
      </c>
      <c r="S26" s="13" t="s">
        <v>21</v>
      </c>
      <c r="T26" s="10" t="s">
        <v>282</v>
      </c>
      <c r="U26" s="13"/>
      <c r="V26" s="13" t="s">
        <v>283</v>
      </c>
      <c r="W26" s="13" t="s">
        <v>22</v>
      </c>
      <c r="X26" s="13"/>
      <c r="Y26" s="13"/>
      <c r="Z26" s="13"/>
      <c r="AA26" s="10"/>
      <c r="AB26" s="13"/>
      <c r="AC26" s="10"/>
      <c r="AD26" s="10" t="s">
        <v>282</v>
      </c>
      <c r="AE26" s="10"/>
      <c r="AF2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284</v>
      </c>
      <c r="B1" s="4" t="s">
        <v>285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286</v>
      </c>
      <c r="H1" s="4" t="s">
        <v>287</v>
      </c>
      <c r="I1" s="4" t="s">
        <v>13</v>
      </c>
      <c r="J1" s="4" t="s">
        <v>17</v>
      </c>
      <c r="K1" s="4" t="s">
        <v>18</v>
      </c>
      <c r="L1" s="11" t="s">
        <v>288</v>
      </c>
      <c r="M1" s="4" t="s">
        <v>289</v>
      </c>
      <c r="N1" s="4" t="s">
        <v>290</v>
      </c>
    </row>
    <row r="2" ht="14.25" customHeight="1" spans="1:256">
      <c r="A2" s="6" t="s">
        <v>291</v>
      </c>
      <c r="B2" s="7" t="s">
        <v>228</v>
      </c>
      <c r="C2" s="7" t="s">
        <v>292</v>
      </c>
      <c r="D2" s="7" t="s">
        <v>2</v>
      </c>
      <c r="E2" s="7" t="s">
        <v>76</v>
      </c>
      <c r="F2" s="7" t="s">
        <v>75</v>
      </c>
      <c r="G2" s="7" t="s">
        <v>198</v>
      </c>
      <c r="H2" s="7" t="s">
        <v>293</v>
      </c>
      <c r="I2" s="12" t="s">
        <v>23</v>
      </c>
      <c r="J2" s="12" t="s">
        <v>19</v>
      </c>
      <c r="K2" s="12" t="s">
        <v>23</v>
      </c>
      <c r="L2" s="7" t="s">
        <v>294</v>
      </c>
      <c r="M2" s="7" t="s">
        <v>295</v>
      </c>
      <c r="N2" s="7" t="s">
        <v>296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281</v>
      </c>
      <c r="B3" s="10" t="s">
        <v>282</v>
      </c>
      <c r="C3" s="10" t="s">
        <v>282</v>
      </c>
      <c r="D3" s="10" t="s">
        <v>282</v>
      </c>
      <c r="E3" s="10"/>
      <c r="F3" s="10"/>
      <c r="G3" s="10" t="s">
        <v>282</v>
      </c>
      <c r="H3" s="10" t="s">
        <v>282</v>
      </c>
      <c r="I3" s="13" t="s">
        <v>23</v>
      </c>
      <c r="J3" s="13"/>
      <c r="K3" s="13"/>
      <c r="L3" s="10"/>
      <c r="M3" s="10" t="s">
        <v>282</v>
      </c>
      <c r="N3" t="s">
        <v>282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2" sqref="A32:C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298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3625</v>
      </c>
      <c r="E2" t="str">
        <f>VLOOKUP(A2,HOP!A:L,12,0)</f>
        <v>3625.00</v>
      </c>
      <c r="F2" t="str">
        <f>VLOOKUP(A2,HOP!A:C,3,0)</f>
        <v>2637273</v>
      </c>
      <c r="G2">
        <f>D2-E2</f>
        <v>0</v>
      </c>
      <c r="H2" t="str">
        <f>$H$1&amp;F2</f>
        <v>，2637273</v>
      </c>
      <c r="I2" t="str">
        <f>VLOOKUP(A2,HOP!A:U,21,0)</f>
        <v>直采</v>
      </c>
    </row>
    <row r="3" ht="14.25" customHeight="1" spans="1:9">
      <c r="A3" s="6" t="s">
        <v>89</v>
      </c>
      <c r="B3" s="7" t="s">
        <v>94</v>
      </c>
      <c r="C3" s="7" t="s">
        <v>83</v>
      </c>
      <c r="D3" s="3">
        <v>481</v>
      </c>
      <c r="E3" t="str">
        <f>VLOOKUP(A3,HOP!A:L,12,0)</f>
        <v>481.00</v>
      </c>
      <c r="F3" t="str">
        <f>VLOOKUP(A3,HOP!A:C,3,0)</f>
        <v>2654684</v>
      </c>
      <c r="G3">
        <f t="shared" ref="G3:G26" si="0">D3-E3</f>
        <v>0</v>
      </c>
      <c r="H3" t="str">
        <f t="shared" ref="H3:H26" si="1">$H$1&amp;F3</f>
        <v>，2654684</v>
      </c>
      <c r="I3" t="str">
        <f>VLOOKUP(A3,HOP!A:U,21,0)</f>
        <v>直采</v>
      </c>
    </row>
    <row r="4" ht="14.25" customHeight="1" spans="1:9">
      <c r="A4" s="6" t="s">
        <v>99</v>
      </c>
      <c r="B4" s="7" t="s">
        <v>105</v>
      </c>
      <c r="C4" s="7" t="s">
        <v>83</v>
      </c>
      <c r="D4" s="3">
        <v>4314</v>
      </c>
      <c r="E4" t="str">
        <f>VLOOKUP(A4,HOP!A:L,12,0)</f>
        <v>4314.00</v>
      </c>
      <c r="F4" t="str">
        <f>VLOOKUP(A4,HOP!A:C,3,0)</f>
        <v>2645907</v>
      </c>
      <c r="G4">
        <f t="shared" si="0"/>
        <v>0</v>
      </c>
      <c r="H4" t="str">
        <f t="shared" si="1"/>
        <v>，2645907</v>
      </c>
      <c r="I4" t="str">
        <f>VLOOKUP(A4,HOP!A:U,21,0)</f>
        <v>直连</v>
      </c>
    </row>
    <row r="5" ht="14.25" customHeight="1" spans="1:9">
      <c r="A5" s="6" t="s">
        <v>110</v>
      </c>
      <c r="B5" s="7" t="s">
        <v>94</v>
      </c>
      <c r="C5" s="7" t="s">
        <v>116</v>
      </c>
      <c r="D5" s="3">
        <v>1142</v>
      </c>
      <c r="E5" t="str">
        <f>VLOOKUP(A5,HOP!A:L,12,0)</f>
        <v>1142.00</v>
      </c>
      <c r="F5" t="str">
        <f>VLOOKUP(A5,HOP!A:C,3,0)</f>
        <v>2652699</v>
      </c>
      <c r="G5">
        <f t="shared" si="0"/>
        <v>0</v>
      </c>
      <c r="H5" t="str">
        <f t="shared" si="1"/>
        <v>，2652699</v>
      </c>
      <c r="I5" t="str">
        <f>VLOOKUP(A5,HOP!A:U,21,0)</f>
        <v>直连</v>
      </c>
    </row>
    <row r="6" ht="14.25" customHeight="1" spans="1:9">
      <c r="A6" s="6" t="s">
        <v>121</v>
      </c>
      <c r="B6" s="7" t="s">
        <v>83</v>
      </c>
      <c r="C6" s="7" t="s">
        <v>126</v>
      </c>
      <c r="D6" s="3">
        <v>1000</v>
      </c>
      <c r="E6" t="str">
        <f>VLOOKUP(A6,HOP!A:L,12,0)</f>
        <v>1000.00</v>
      </c>
      <c r="F6" t="str">
        <f>VLOOKUP(A6,HOP!A:C,3,0)</f>
        <v>2655634</v>
      </c>
      <c r="G6">
        <f t="shared" si="0"/>
        <v>0</v>
      </c>
      <c r="H6" t="str">
        <f t="shared" si="1"/>
        <v>，2655634</v>
      </c>
      <c r="I6" t="str">
        <f>VLOOKUP(A6,HOP!A:U,21,0)</f>
        <v>直采</v>
      </c>
    </row>
    <row r="7" ht="14.25" customHeight="1" spans="1:9">
      <c r="A7" s="6" t="s">
        <v>131</v>
      </c>
      <c r="B7" s="7" t="s">
        <v>116</v>
      </c>
      <c r="C7" s="7" t="s">
        <v>126</v>
      </c>
      <c r="D7" s="3">
        <v>431</v>
      </c>
      <c r="E7" t="str">
        <f>VLOOKUP(A7,HOP!A:L,12,0)</f>
        <v>431.00</v>
      </c>
      <c r="F7" t="str">
        <f>VLOOKUP(A7,HOP!A:C,3,0)</f>
        <v>2656515</v>
      </c>
      <c r="G7">
        <f t="shared" si="0"/>
        <v>0</v>
      </c>
      <c r="H7" t="str">
        <f t="shared" si="1"/>
        <v>，2656515</v>
      </c>
      <c r="I7" t="str">
        <f>VLOOKUP(A7,HOP!A:U,21,0)</f>
        <v>直采</v>
      </c>
    </row>
    <row r="8" ht="14.25" customHeight="1" spans="1:9">
      <c r="A8" s="6" t="s">
        <v>138</v>
      </c>
      <c r="B8" s="7" t="s">
        <v>83</v>
      </c>
      <c r="C8" s="7" t="s">
        <v>126</v>
      </c>
      <c r="D8" s="3">
        <v>1000</v>
      </c>
      <c r="E8" t="str">
        <f>VLOOKUP(A8,HOP!A:L,12,0)</f>
        <v>1000.00</v>
      </c>
      <c r="F8" t="str">
        <f>VLOOKUP(A8,HOP!A:C,3,0)</f>
        <v>2655363</v>
      </c>
      <c r="G8">
        <f t="shared" si="0"/>
        <v>0</v>
      </c>
      <c r="H8" t="str">
        <f t="shared" si="1"/>
        <v>，2655363</v>
      </c>
      <c r="I8" t="str">
        <f>VLOOKUP(A8,HOP!A:U,21,0)</f>
        <v>直采</v>
      </c>
    </row>
    <row r="9" ht="14.25" customHeight="1" spans="1:9">
      <c r="A9" s="6" t="s">
        <v>143</v>
      </c>
      <c r="B9" s="7" t="s">
        <v>83</v>
      </c>
      <c r="C9" s="7" t="s">
        <v>126</v>
      </c>
      <c r="D9" s="3">
        <v>1904</v>
      </c>
      <c r="E9" t="str">
        <f>VLOOKUP(A9,HOP!A:L,12,0)</f>
        <v>1904.00</v>
      </c>
      <c r="F9" t="str">
        <f>VLOOKUP(A9,HOP!A:C,3,0)</f>
        <v>2655475</v>
      </c>
      <c r="G9">
        <f t="shared" si="0"/>
        <v>0</v>
      </c>
      <c r="H9" t="str">
        <f t="shared" si="1"/>
        <v>，2655475</v>
      </c>
      <c r="I9" t="str">
        <f>VLOOKUP(A9,HOP!A:U,21,0)</f>
        <v>直连</v>
      </c>
    </row>
    <row r="10" ht="14.25" hidden="1" customHeight="1" spans="1:9">
      <c r="A10" s="6" t="s">
        <v>152</v>
      </c>
      <c r="B10" s="7" t="s">
        <v>126</v>
      </c>
      <c r="C10" s="7" t="s">
        <v>157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6" t="s">
        <v>161</v>
      </c>
      <c r="B11" s="7" t="s">
        <v>126</v>
      </c>
      <c r="C11" s="7" t="s">
        <v>163</v>
      </c>
      <c r="D11" s="3">
        <v>431</v>
      </c>
      <c r="E11" t="str">
        <f>VLOOKUP(A11,HOP!A:L,12,0)</f>
        <v>431.00</v>
      </c>
      <c r="F11" t="str">
        <f>VLOOKUP(A11,HOP!A:C,3,0)</f>
        <v>2657688</v>
      </c>
      <c r="G11">
        <f t="shared" si="0"/>
        <v>0</v>
      </c>
      <c r="H11" t="str">
        <f t="shared" si="1"/>
        <v>，2657688</v>
      </c>
      <c r="I11" t="str">
        <f>VLOOKUP(A11,HOP!A:U,21,0)</f>
        <v>直采</v>
      </c>
    </row>
    <row r="12" ht="14.25" customHeight="1" spans="1:9">
      <c r="A12" s="6" t="s">
        <v>164</v>
      </c>
      <c r="B12" s="7" t="s">
        <v>163</v>
      </c>
      <c r="C12" s="7" t="s">
        <v>157</v>
      </c>
      <c r="D12" s="3">
        <v>3757</v>
      </c>
      <c r="E12" t="str">
        <f>VLOOKUP(A12,HOP!A:L,12,0)</f>
        <v>3757.00</v>
      </c>
      <c r="F12" t="str">
        <f>VLOOKUP(A12,HOP!A:C,3,0)</f>
        <v>2657289</v>
      </c>
      <c r="G12">
        <f t="shared" si="0"/>
        <v>0</v>
      </c>
      <c r="H12" t="str">
        <f t="shared" si="1"/>
        <v>，2657289</v>
      </c>
      <c r="I12" t="str">
        <f>VLOOKUP(A12,HOP!A:U,21,0)</f>
        <v>直采</v>
      </c>
    </row>
    <row r="13" ht="14.25" customHeight="1" spans="1:9">
      <c r="A13" s="6" t="s">
        <v>173</v>
      </c>
      <c r="B13" s="7" t="s">
        <v>126</v>
      </c>
      <c r="C13" s="7" t="s">
        <v>157</v>
      </c>
      <c r="D13" s="3">
        <v>5586</v>
      </c>
      <c r="E13" t="str">
        <f>VLOOKUP(A13,HOP!A:L,12,0)</f>
        <v>5586.00</v>
      </c>
      <c r="F13" t="str">
        <f>VLOOKUP(A13,HOP!A:C,3,0)</f>
        <v>2658045</v>
      </c>
      <c r="G13">
        <f t="shared" si="0"/>
        <v>0</v>
      </c>
      <c r="H13" t="str">
        <f t="shared" si="1"/>
        <v>，2658045</v>
      </c>
      <c r="I13" t="str">
        <f>VLOOKUP(A13,HOP!A:U,21,0)</f>
        <v>直采</v>
      </c>
    </row>
    <row r="14" ht="14.25" customHeight="1" spans="1:9">
      <c r="A14" s="6" t="s">
        <v>182</v>
      </c>
      <c r="B14" s="7" t="s">
        <v>163</v>
      </c>
      <c r="C14" s="7" t="s">
        <v>157</v>
      </c>
      <c r="D14" s="3">
        <v>431</v>
      </c>
      <c r="E14" t="str">
        <f>VLOOKUP(A14,HOP!A:L,12,0)</f>
        <v>431.00</v>
      </c>
      <c r="F14" t="str">
        <f>VLOOKUP(A14,HOP!A:C,3,0)</f>
        <v>2658722</v>
      </c>
      <c r="G14">
        <f t="shared" si="0"/>
        <v>0</v>
      </c>
      <c r="H14" t="str">
        <f t="shared" si="1"/>
        <v>，2658722</v>
      </c>
      <c r="I14" t="str">
        <f>VLOOKUP(A14,HOP!A:U,21,0)</f>
        <v>直采</v>
      </c>
    </row>
    <row r="15" ht="14.25" customHeight="1" spans="1:9">
      <c r="A15" s="6" t="s">
        <v>184</v>
      </c>
      <c r="B15" s="7" t="s">
        <v>163</v>
      </c>
      <c r="C15" s="7" t="s">
        <v>157</v>
      </c>
      <c r="D15" s="3">
        <v>775</v>
      </c>
      <c r="E15" t="str">
        <f>VLOOKUP(A15,HOP!A:L,12,0)</f>
        <v>775.00</v>
      </c>
      <c r="F15" t="str">
        <f>VLOOKUP(A15,HOP!A:C,3,0)</f>
        <v>2658297</v>
      </c>
      <c r="G15">
        <f t="shared" si="0"/>
        <v>0</v>
      </c>
      <c r="H15" t="str">
        <f t="shared" si="1"/>
        <v>，2658297</v>
      </c>
      <c r="I15" t="str">
        <f>VLOOKUP(A15,HOP!A:U,21,0)</f>
        <v>直采</v>
      </c>
    </row>
    <row r="16" ht="14.25" hidden="1" customHeight="1" spans="1:9">
      <c r="A16" s="6" t="s">
        <v>193</v>
      </c>
      <c r="B16" s="7" t="s">
        <v>157</v>
      </c>
      <c r="C16" s="7" t="s">
        <v>198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customHeight="1" spans="1:9">
      <c r="A17" s="6" t="s">
        <v>202</v>
      </c>
      <c r="B17" s="7" t="s">
        <v>163</v>
      </c>
      <c r="C17" s="7" t="s">
        <v>198</v>
      </c>
      <c r="D17" s="3">
        <v>458</v>
      </c>
      <c r="E17" t="str">
        <f>VLOOKUP(A17,HOP!A:L,12,0)</f>
        <v>458.00</v>
      </c>
      <c r="F17" t="str">
        <f>VLOOKUP(A17,HOP!A:C,3,0)</f>
        <v>2658353</v>
      </c>
      <c r="G17">
        <f t="shared" si="0"/>
        <v>0</v>
      </c>
      <c r="H17" t="str">
        <f t="shared" si="1"/>
        <v>，2658353</v>
      </c>
      <c r="I17" t="str">
        <f>VLOOKUP(A17,HOP!A:U,21,0)</f>
        <v>直采</v>
      </c>
    </row>
    <row r="18" ht="14.25" customHeight="1" spans="1:9">
      <c r="A18" s="6" t="s">
        <v>211</v>
      </c>
      <c r="B18" s="7" t="s">
        <v>157</v>
      </c>
      <c r="C18" s="7" t="s">
        <v>198</v>
      </c>
      <c r="D18" s="3">
        <v>326</v>
      </c>
      <c r="E18" t="str">
        <f>VLOOKUP(A18,HOP!A:L,12,0)</f>
        <v>326.00</v>
      </c>
      <c r="F18" t="str">
        <f>VLOOKUP(A18,HOP!A:C,3,0)</f>
        <v>2659594</v>
      </c>
      <c r="G18">
        <f t="shared" si="0"/>
        <v>0</v>
      </c>
      <c r="H18" t="str">
        <f t="shared" si="1"/>
        <v>，2659594</v>
      </c>
      <c r="I18" t="str">
        <f>VLOOKUP(A18,HOP!A:U,21,0)</f>
        <v>直采</v>
      </c>
    </row>
    <row r="19" ht="14.25" hidden="1" customHeight="1" spans="1:9">
      <c r="A19" s="6" t="s">
        <v>220</v>
      </c>
      <c r="B19" s="7" t="s">
        <v>198</v>
      </c>
      <c r="C19" s="7" t="s">
        <v>225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228</v>
      </c>
      <c r="B20" s="7" t="s">
        <v>233</v>
      </c>
      <c r="C20" s="7" t="s">
        <v>234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238</v>
      </c>
      <c r="B21" s="7" t="s">
        <v>243</v>
      </c>
      <c r="C21" s="7" t="s">
        <v>244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customHeight="1" spans="1:9">
      <c r="A22" s="6" t="s">
        <v>248</v>
      </c>
      <c r="B22" s="7" t="s">
        <v>157</v>
      </c>
      <c r="C22" s="7" t="s">
        <v>225</v>
      </c>
      <c r="D22" s="3">
        <v>922</v>
      </c>
      <c r="E22" t="str">
        <f>VLOOKUP(A22,HOP!A:L,12,0)</f>
        <v>922.00</v>
      </c>
      <c r="F22" t="str">
        <f>VLOOKUP(A22,HOP!A:C,3,0)</f>
        <v>2657888</v>
      </c>
      <c r="G22">
        <f t="shared" si="0"/>
        <v>0</v>
      </c>
      <c r="H22" t="str">
        <f t="shared" si="1"/>
        <v>，2657888</v>
      </c>
      <c r="I22" t="str">
        <f>VLOOKUP(A22,HOP!A:U,21,0)</f>
        <v>直采</v>
      </c>
    </row>
    <row r="23" ht="14.25" customHeight="1" spans="1:9">
      <c r="A23" s="6" t="s">
        <v>257</v>
      </c>
      <c r="B23" s="7" t="s">
        <v>163</v>
      </c>
      <c r="C23" s="7" t="s">
        <v>225</v>
      </c>
      <c r="D23" s="3">
        <v>1329</v>
      </c>
      <c r="E23" t="str">
        <f>VLOOKUP(A23,HOP!A:L,12,0)</f>
        <v>1329.00</v>
      </c>
      <c r="F23" t="str">
        <f>VLOOKUP(A23,HOP!A:C,3,0)</f>
        <v>2659240</v>
      </c>
      <c r="G23">
        <f t="shared" si="0"/>
        <v>0</v>
      </c>
      <c r="H23" t="str">
        <f t="shared" si="1"/>
        <v>，2659240</v>
      </c>
      <c r="I23" t="str">
        <f>VLOOKUP(A23,HOP!A:U,21,0)</f>
        <v>直采</v>
      </c>
    </row>
    <row r="24" ht="14.25" customHeight="1" spans="1:9">
      <c r="A24" s="6" t="s">
        <v>263</v>
      </c>
      <c r="B24" s="7" t="s">
        <v>157</v>
      </c>
      <c r="C24" s="7" t="s">
        <v>225</v>
      </c>
      <c r="D24" s="3">
        <v>302</v>
      </c>
      <c r="E24" t="str">
        <f>VLOOKUP(A24,HOP!A:L,12,0)</f>
        <v>302.00</v>
      </c>
      <c r="F24" t="str">
        <f>VLOOKUP(A24,HOP!A:C,3,0)</f>
        <v>2660043</v>
      </c>
      <c r="G24">
        <f t="shared" si="0"/>
        <v>0</v>
      </c>
      <c r="H24" t="str">
        <f t="shared" si="1"/>
        <v>，2660043</v>
      </c>
      <c r="I24" t="str">
        <f>VLOOKUP(A24,HOP!A:U,21,0)</f>
        <v>直采</v>
      </c>
    </row>
    <row r="25" ht="14.25" customHeight="1" spans="1:9">
      <c r="A25" s="6" t="s">
        <v>272</v>
      </c>
      <c r="B25" s="7" t="s">
        <v>198</v>
      </c>
      <c r="C25" s="7" t="s">
        <v>225</v>
      </c>
      <c r="D25" s="3">
        <v>560</v>
      </c>
      <c r="E25" t="str">
        <f>VLOOKUP(A25,HOP!A:L,12,0)</f>
        <v>560.00</v>
      </c>
      <c r="F25" t="str">
        <f>VLOOKUP(A25,HOP!A:C,3,0)</f>
        <v>2661317</v>
      </c>
      <c r="G25">
        <f t="shared" si="0"/>
        <v>0</v>
      </c>
      <c r="H25" t="str">
        <f t="shared" si="1"/>
        <v>，2661317</v>
      </c>
      <c r="I25" t="str">
        <f>VLOOKUP(A25,HOP!A:U,21,0)</f>
        <v>直采</v>
      </c>
    </row>
    <row r="26" spans="1:10">
      <c r="A26" s="43" t="s">
        <v>228</v>
      </c>
      <c r="D26" s="8">
        <v>-1317</v>
      </c>
      <c r="E26" t="e">
        <f>VLOOKUP(A26,HOP!A:L,12,0)</f>
        <v>#N/A</v>
      </c>
      <c r="F26">
        <v>2659486</v>
      </c>
      <c r="G26" t="e">
        <f t="shared" si="0"/>
        <v>#N/A</v>
      </c>
      <c r="H26" t="str">
        <f t="shared" si="1"/>
        <v>，2659486</v>
      </c>
      <c r="I26" t="e">
        <f>VLOOKUP(A26,HOP!A:U,21,0)</f>
        <v>#N/A</v>
      </c>
      <c r="J26" s="5" t="s">
        <v>299</v>
      </c>
    </row>
    <row r="28" spans="4:4">
      <c r="D28" s="3">
        <f>SUM(D2:D27)</f>
        <v>27457</v>
      </c>
    </row>
    <row r="29" ht="14.25" spans="4:4">
      <c r="D29" s="9" t="s">
        <v>24</v>
      </c>
    </row>
    <row r="32" spans="1:3">
      <c r="A32" t="s">
        <v>300</v>
      </c>
      <c r="C32">
        <v>20097</v>
      </c>
    </row>
    <row r="33" spans="1:3">
      <c r="A33" t="s">
        <v>301</v>
      </c>
      <c r="C33">
        <v>7360</v>
      </c>
    </row>
    <row r="34" spans="1:3">
      <c r="A34" s="5" t="s">
        <v>302</v>
      </c>
      <c r="C34">
        <f>SUBTOTAL(9,C32:C33)</f>
        <v>27457</v>
      </c>
    </row>
  </sheetData>
  <autoFilter ref="A1:I26">
    <filterColumn colId="3">
      <filters>
        <filter val="1,000.00"/>
        <filter val="1,142.00"/>
        <filter val="-1,317.00"/>
        <filter val="1,329.00"/>
        <filter val="5,586.00"/>
        <filter val="1,904.00"/>
        <filter val="4,314.00"/>
        <filter val="3,625.00"/>
        <filter val="3,757.00"/>
        <filter val="302.00"/>
        <filter val="326.00"/>
        <filter val="431.00"/>
        <filter val="458.00"/>
        <filter val="481.00"/>
        <filter val="560.00"/>
        <filter val="775.00"/>
        <filter val="92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C42" sqref="C42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303</v>
      </c>
      <c r="B1" s="2" t="s">
        <v>304</v>
      </c>
      <c r="C1" s="2" t="s">
        <v>305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306</v>
      </c>
      <c r="I1" s="2" t="s">
        <v>307</v>
      </c>
      <c r="J1" s="2" t="s">
        <v>308</v>
      </c>
      <c r="K1" s="2" t="s">
        <v>309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</row>
    <row r="2" s="1" customFormat="1" spans="1:21">
      <c r="A2" s="1" t="s">
        <v>272</v>
      </c>
      <c r="B2" s="1" t="s">
        <v>198</v>
      </c>
      <c r="C2" s="1" t="s">
        <v>273</v>
      </c>
      <c r="D2" s="1" t="s">
        <v>275</v>
      </c>
      <c r="E2" s="1" t="s">
        <v>320</v>
      </c>
      <c r="F2" s="1" t="s">
        <v>198</v>
      </c>
      <c r="G2" s="1" t="s">
        <v>225</v>
      </c>
      <c r="H2" s="1" t="s">
        <v>321</v>
      </c>
      <c r="I2" s="1" t="s">
        <v>322</v>
      </c>
      <c r="J2" s="1" t="s">
        <v>323</v>
      </c>
      <c r="K2" s="1" t="s">
        <v>322</v>
      </c>
      <c r="L2" s="1" t="s">
        <v>322</v>
      </c>
      <c r="M2" s="1" t="s">
        <v>324</v>
      </c>
      <c r="N2" s="1" t="s">
        <v>324</v>
      </c>
      <c r="O2" s="1" t="s">
        <v>325</v>
      </c>
      <c r="P2" s="1" t="s">
        <v>326</v>
      </c>
      <c r="Q2" s="1" t="s">
        <v>327</v>
      </c>
      <c r="R2" s="1" t="s">
        <v>328</v>
      </c>
      <c r="S2" s="1" t="s">
        <v>75</v>
      </c>
      <c r="T2" s="1" t="s">
        <v>329</v>
      </c>
      <c r="U2" s="1" t="s">
        <v>330</v>
      </c>
    </row>
    <row r="3" s="1" customFormat="1" spans="1:21">
      <c r="A3" s="1" t="s">
        <v>263</v>
      </c>
      <c r="B3" s="1" t="s">
        <v>157</v>
      </c>
      <c r="C3" s="1" t="s">
        <v>264</v>
      </c>
      <c r="D3" s="1" t="s">
        <v>331</v>
      </c>
      <c r="E3" s="1" t="s">
        <v>332</v>
      </c>
      <c r="F3" s="1" t="s">
        <v>157</v>
      </c>
      <c r="G3" s="1" t="s">
        <v>225</v>
      </c>
      <c r="H3" s="1" t="s">
        <v>321</v>
      </c>
      <c r="I3" s="1" t="s">
        <v>333</v>
      </c>
      <c r="J3" s="1" t="s">
        <v>323</v>
      </c>
      <c r="K3" s="1" t="s">
        <v>333</v>
      </c>
      <c r="L3" s="1" t="s">
        <v>333</v>
      </c>
      <c r="M3" s="1" t="s">
        <v>324</v>
      </c>
      <c r="N3" s="1" t="s">
        <v>324</v>
      </c>
      <c r="O3" s="1" t="s">
        <v>325</v>
      </c>
      <c r="P3" s="1" t="s">
        <v>326</v>
      </c>
      <c r="Q3" s="1" t="s">
        <v>327</v>
      </c>
      <c r="R3" s="1" t="s">
        <v>334</v>
      </c>
      <c r="S3" s="1" t="s">
        <v>75</v>
      </c>
      <c r="T3" s="1" t="s">
        <v>329</v>
      </c>
      <c r="U3" s="1" t="s">
        <v>330</v>
      </c>
    </row>
    <row r="4" s="1" customFormat="1" spans="1:21">
      <c r="A4" s="1" t="s">
        <v>211</v>
      </c>
      <c r="B4" s="1" t="s">
        <v>163</v>
      </c>
      <c r="C4" s="1" t="s">
        <v>212</v>
      </c>
      <c r="D4" s="1" t="s">
        <v>335</v>
      </c>
      <c r="E4" s="1" t="s">
        <v>336</v>
      </c>
      <c r="F4" s="1" t="s">
        <v>157</v>
      </c>
      <c r="G4" s="1" t="s">
        <v>198</v>
      </c>
      <c r="H4" s="1" t="s">
        <v>321</v>
      </c>
      <c r="I4" s="1" t="s">
        <v>337</v>
      </c>
      <c r="J4" s="1" t="s">
        <v>323</v>
      </c>
      <c r="K4" s="1" t="s">
        <v>337</v>
      </c>
      <c r="L4" s="1" t="s">
        <v>337</v>
      </c>
      <c r="M4" s="1" t="s">
        <v>324</v>
      </c>
      <c r="N4" s="1" t="s">
        <v>324</v>
      </c>
      <c r="O4" s="1" t="s">
        <v>325</v>
      </c>
      <c r="P4" s="1" t="s">
        <v>326</v>
      </c>
      <c r="Q4" s="1" t="s">
        <v>327</v>
      </c>
      <c r="R4" s="1" t="s">
        <v>338</v>
      </c>
      <c r="S4" s="1" t="s">
        <v>75</v>
      </c>
      <c r="T4" s="1" t="s">
        <v>329</v>
      </c>
      <c r="U4" s="1" t="s">
        <v>330</v>
      </c>
    </row>
    <row r="5" s="1" customFormat="1" spans="1:21">
      <c r="A5" s="1" t="s">
        <v>257</v>
      </c>
      <c r="B5" s="1" t="s">
        <v>163</v>
      </c>
      <c r="C5" s="1" t="s">
        <v>258</v>
      </c>
      <c r="D5" s="1" t="s">
        <v>124</v>
      </c>
      <c r="E5" s="1" t="s">
        <v>339</v>
      </c>
      <c r="F5" s="1" t="s">
        <v>163</v>
      </c>
      <c r="G5" s="1" t="s">
        <v>225</v>
      </c>
      <c r="H5" s="1" t="s">
        <v>321</v>
      </c>
      <c r="I5" s="1" t="s">
        <v>340</v>
      </c>
      <c r="J5" s="1" t="s">
        <v>323</v>
      </c>
      <c r="K5" s="1" t="s">
        <v>340</v>
      </c>
      <c r="L5" s="1" t="s">
        <v>340</v>
      </c>
      <c r="M5" s="1" t="s">
        <v>324</v>
      </c>
      <c r="N5" s="1" t="s">
        <v>324</v>
      </c>
      <c r="O5" s="1" t="s">
        <v>325</v>
      </c>
      <c r="P5" s="1" t="s">
        <v>326</v>
      </c>
      <c r="Q5" s="1" t="s">
        <v>327</v>
      </c>
      <c r="R5" s="1" t="s">
        <v>341</v>
      </c>
      <c r="S5" s="1" t="s">
        <v>75</v>
      </c>
      <c r="T5" s="1" t="s">
        <v>329</v>
      </c>
      <c r="U5" s="1" t="s">
        <v>330</v>
      </c>
    </row>
    <row r="6" s="1" customFormat="1" spans="1:21">
      <c r="A6" s="1" t="s">
        <v>182</v>
      </c>
      <c r="B6" s="1" t="s">
        <v>163</v>
      </c>
      <c r="C6" s="1" t="s">
        <v>183</v>
      </c>
      <c r="D6" s="1" t="s">
        <v>342</v>
      </c>
      <c r="E6" s="1" t="s">
        <v>343</v>
      </c>
      <c r="F6" s="1" t="s">
        <v>163</v>
      </c>
      <c r="G6" s="1" t="s">
        <v>157</v>
      </c>
      <c r="H6" s="1" t="s">
        <v>321</v>
      </c>
      <c r="I6" s="1" t="s">
        <v>344</v>
      </c>
      <c r="J6" s="1" t="s">
        <v>323</v>
      </c>
      <c r="K6" s="1" t="s">
        <v>344</v>
      </c>
      <c r="L6" s="1" t="s">
        <v>344</v>
      </c>
      <c r="M6" s="1" t="s">
        <v>324</v>
      </c>
      <c r="N6" s="1" t="s">
        <v>324</v>
      </c>
      <c r="O6" s="1" t="s">
        <v>325</v>
      </c>
      <c r="P6" s="1" t="s">
        <v>326</v>
      </c>
      <c r="Q6" s="1" t="s">
        <v>327</v>
      </c>
      <c r="R6" s="1" t="s">
        <v>345</v>
      </c>
      <c r="S6" s="1" t="s">
        <v>75</v>
      </c>
      <c r="T6" s="1" t="s">
        <v>329</v>
      </c>
      <c r="U6" s="1" t="s">
        <v>330</v>
      </c>
    </row>
    <row r="7" s="1" customFormat="1" spans="1:21">
      <c r="A7" s="1" t="s">
        <v>202</v>
      </c>
      <c r="B7" s="1" t="s">
        <v>126</v>
      </c>
      <c r="C7" s="1" t="s">
        <v>203</v>
      </c>
      <c r="D7" s="1" t="s">
        <v>346</v>
      </c>
      <c r="E7" s="1" t="s">
        <v>347</v>
      </c>
      <c r="F7" s="1" t="s">
        <v>163</v>
      </c>
      <c r="G7" s="1" t="s">
        <v>198</v>
      </c>
      <c r="H7" s="1" t="s">
        <v>321</v>
      </c>
      <c r="I7" s="1" t="s">
        <v>348</v>
      </c>
      <c r="J7" s="1" t="s">
        <v>323</v>
      </c>
      <c r="K7" s="1" t="s">
        <v>348</v>
      </c>
      <c r="L7" s="1" t="s">
        <v>348</v>
      </c>
      <c r="M7" s="1" t="s">
        <v>324</v>
      </c>
      <c r="N7" s="1" t="s">
        <v>324</v>
      </c>
      <c r="O7" s="1" t="s">
        <v>325</v>
      </c>
      <c r="P7" s="1" t="s">
        <v>326</v>
      </c>
      <c r="Q7" s="1" t="s">
        <v>327</v>
      </c>
      <c r="R7" s="1" t="s">
        <v>349</v>
      </c>
      <c r="S7" s="1" t="s">
        <v>75</v>
      </c>
      <c r="T7" s="1" t="s">
        <v>329</v>
      </c>
      <c r="U7" s="1" t="s">
        <v>330</v>
      </c>
    </row>
    <row r="8" s="1" customFormat="1" spans="1:21">
      <c r="A8" s="1" t="s">
        <v>184</v>
      </c>
      <c r="B8" s="1" t="s">
        <v>126</v>
      </c>
      <c r="C8" s="1" t="s">
        <v>185</v>
      </c>
      <c r="D8" s="1" t="s">
        <v>187</v>
      </c>
      <c r="E8" s="1" t="s">
        <v>350</v>
      </c>
      <c r="F8" s="1" t="s">
        <v>163</v>
      </c>
      <c r="G8" s="1" t="s">
        <v>157</v>
      </c>
      <c r="H8" s="1" t="s">
        <v>321</v>
      </c>
      <c r="I8" s="1" t="s">
        <v>351</v>
      </c>
      <c r="J8" s="1" t="s">
        <v>323</v>
      </c>
      <c r="K8" s="1" t="s">
        <v>351</v>
      </c>
      <c r="L8" s="1" t="s">
        <v>351</v>
      </c>
      <c r="M8" s="1" t="s">
        <v>324</v>
      </c>
      <c r="N8" s="1" t="s">
        <v>324</v>
      </c>
      <c r="O8" s="1" t="s">
        <v>325</v>
      </c>
      <c r="P8" s="1" t="s">
        <v>326</v>
      </c>
      <c r="Q8" s="1" t="s">
        <v>327</v>
      </c>
      <c r="R8" s="1" t="s">
        <v>352</v>
      </c>
      <c r="S8" s="1" t="s">
        <v>75</v>
      </c>
      <c r="T8" s="1" t="s">
        <v>329</v>
      </c>
      <c r="U8" s="1" t="s">
        <v>330</v>
      </c>
    </row>
    <row r="9" s="1" customFormat="1" spans="1:21">
      <c r="A9" s="1" t="s">
        <v>173</v>
      </c>
      <c r="B9" s="1" t="s">
        <v>126</v>
      </c>
      <c r="C9" s="1" t="s">
        <v>174</v>
      </c>
      <c r="D9" s="1" t="s">
        <v>176</v>
      </c>
      <c r="E9" s="1" t="s">
        <v>353</v>
      </c>
      <c r="F9" s="1" t="s">
        <v>126</v>
      </c>
      <c r="G9" s="1" t="s">
        <v>157</v>
      </c>
      <c r="H9" s="1" t="s">
        <v>321</v>
      </c>
      <c r="I9" s="1" t="s">
        <v>354</v>
      </c>
      <c r="J9" s="1" t="s">
        <v>323</v>
      </c>
      <c r="K9" s="1" t="s">
        <v>354</v>
      </c>
      <c r="L9" s="1" t="s">
        <v>354</v>
      </c>
      <c r="M9" s="1" t="s">
        <v>324</v>
      </c>
      <c r="N9" s="1" t="s">
        <v>324</v>
      </c>
      <c r="O9" s="1" t="s">
        <v>325</v>
      </c>
      <c r="P9" s="1" t="s">
        <v>326</v>
      </c>
      <c r="Q9" s="1" t="s">
        <v>327</v>
      </c>
      <c r="R9" s="1" t="s">
        <v>355</v>
      </c>
      <c r="S9" s="1" t="s">
        <v>75</v>
      </c>
      <c r="T9" s="1" t="s">
        <v>329</v>
      </c>
      <c r="U9" s="1" t="s">
        <v>330</v>
      </c>
    </row>
    <row r="10" s="1" customFormat="1" spans="1:21">
      <c r="A10" s="1" t="s">
        <v>248</v>
      </c>
      <c r="B10" s="1" t="s">
        <v>126</v>
      </c>
      <c r="C10" s="1" t="s">
        <v>249</v>
      </c>
      <c r="D10" s="1" t="s">
        <v>356</v>
      </c>
      <c r="E10" s="1" t="s">
        <v>357</v>
      </c>
      <c r="F10" s="1" t="s">
        <v>157</v>
      </c>
      <c r="G10" s="1" t="s">
        <v>225</v>
      </c>
      <c r="H10" s="1" t="s">
        <v>321</v>
      </c>
      <c r="I10" s="1" t="s">
        <v>358</v>
      </c>
      <c r="J10" s="1" t="s">
        <v>323</v>
      </c>
      <c r="K10" s="1" t="s">
        <v>358</v>
      </c>
      <c r="L10" s="1" t="s">
        <v>358</v>
      </c>
      <c r="M10" s="1" t="s">
        <v>324</v>
      </c>
      <c r="N10" s="1" t="s">
        <v>324</v>
      </c>
      <c r="O10" s="1" t="s">
        <v>325</v>
      </c>
      <c r="P10" s="1" t="s">
        <v>326</v>
      </c>
      <c r="Q10" s="1" t="s">
        <v>327</v>
      </c>
      <c r="R10" s="1" t="s">
        <v>359</v>
      </c>
      <c r="S10" s="1" t="s">
        <v>75</v>
      </c>
      <c r="T10" s="1" t="s">
        <v>329</v>
      </c>
      <c r="U10" s="1" t="s">
        <v>330</v>
      </c>
    </row>
    <row r="11" s="1" customFormat="1" spans="1:21">
      <c r="A11" s="1" t="s">
        <v>161</v>
      </c>
      <c r="B11" s="1" t="s">
        <v>126</v>
      </c>
      <c r="C11" s="1" t="s">
        <v>162</v>
      </c>
      <c r="D11" s="1" t="s">
        <v>342</v>
      </c>
      <c r="E11" s="1" t="s">
        <v>343</v>
      </c>
      <c r="F11" s="1" t="s">
        <v>126</v>
      </c>
      <c r="G11" s="1" t="s">
        <v>163</v>
      </c>
      <c r="H11" s="1" t="s">
        <v>321</v>
      </c>
      <c r="I11" s="1" t="s">
        <v>344</v>
      </c>
      <c r="J11" s="1" t="s">
        <v>323</v>
      </c>
      <c r="K11" s="1" t="s">
        <v>344</v>
      </c>
      <c r="L11" s="1" t="s">
        <v>344</v>
      </c>
      <c r="M11" s="1" t="s">
        <v>324</v>
      </c>
      <c r="N11" s="1" t="s">
        <v>324</v>
      </c>
      <c r="O11" s="1" t="s">
        <v>325</v>
      </c>
      <c r="P11" s="1" t="s">
        <v>326</v>
      </c>
      <c r="Q11" s="1" t="s">
        <v>327</v>
      </c>
      <c r="R11" s="1" t="s">
        <v>360</v>
      </c>
      <c r="S11" s="1" t="s">
        <v>75</v>
      </c>
      <c r="T11" s="1" t="s">
        <v>329</v>
      </c>
      <c r="U11" s="1" t="s">
        <v>330</v>
      </c>
    </row>
    <row r="12" s="1" customFormat="1" spans="1:21">
      <c r="A12" s="1" t="s">
        <v>164</v>
      </c>
      <c r="B12" s="1" t="s">
        <v>116</v>
      </c>
      <c r="C12" s="1" t="s">
        <v>165</v>
      </c>
      <c r="D12" s="1" t="s">
        <v>361</v>
      </c>
      <c r="E12" s="1" t="s">
        <v>362</v>
      </c>
      <c r="F12" s="1" t="s">
        <v>163</v>
      </c>
      <c r="G12" s="1" t="s">
        <v>157</v>
      </c>
      <c r="H12" s="1" t="s">
        <v>321</v>
      </c>
      <c r="I12" s="1" t="s">
        <v>363</v>
      </c>
      <c r="J12" s="1" t="s">
        <v>323</v>
      </c>
      <c r="K12" s="1" t="s">
        <v>363</v>
      </c>
      <c r="L12" s="1" t="s">
        <v>363</v>
      </c>
      <c r="M12" s="1" t="s">
        <v>324</v>
      </c>
      <c r="N12" s="1" t="s">
        <v>324</v>
      </c>
      <c r="O12" s="1" t="s">
        <v>325</v>
      </c>
      <c r="P12" s="1" t="s">
        <v>326</v>
      </c>
      <c r="Q12" s="1" t="s">
        <v>327</v>
      </c>
      <c r="R12" s="1" t="s">
        <v>364</v>
      </c>
      <c r="S12" s="1" t="s">
        <v>75</v>
      </c>
      <c r="T12" s="1" t="s">
        <v>329</v>
      </c>
      <c r="U12" s="1" t="s">
        <v>330</v>
      </c>
    </row>
    <row r="13" s="1" customFormat="1" spans="1:21">
      <c r="A13" s="1" t="s">
        <v>131</v>
      </c>
      <c r="B13" s="1" t="s">
        <v>116</v>
      </c>
      <c r="C13" s="1" t="s">
        <v>132</v>
      </c>
      <c r="D13" s="1" t="s">
        <v>342</v>
      </c>
      <c r="E13" s="1" t="s">
        <v>343</v>
      </c>
      <c r="F13" s="1" t="s">
        <v>116</v>
      </c>
      <c r="G13" s="1" t="s">
        <v>126</v>
      </c>
      <c r="H13" s="1" t="s">
        <v>321</v>
      </c>
      <c r="I13" s="1" t="s">
        <v>344</v>
      </c>
      <c r="J13" s="1" t="s">
        <v>323</v>
      </c>
      <c r="K13" s="1" t="s">
        <v>344</v>
      </c>
      <c r="L13" s="1" t="s">
        <v>344</v>
      </c>
      <c r="M13" s="1" t="s">
        <v>324</v>
      </c>
      <c r="N13" s="1" t="s">
        <v>324</v>
      </c>
      <c r="O13" s="1" t="s">
        <v>325</v>
      </c>
      <c r="P13" s="1" t="s">
        <v>326</v>
      </c>
      <c r="Q13" s="1" t="s">
        <v>327</v>
      </c>
      <c r="R13" s="1" t="s">
        <v>365</v>
      </c>
      <c r="S13" s="1" t="s">
        <v>75</v>
      </c>
      <c r="T13" s="1" t="s">
        <v>329</v>
      </c>
      <c r="U13" s="1" t="s">
        <v>330</v>
      </c>
    </row>
    <row r="14" s="1" customFormat="1" spans="1:21">
      <c r="A14" s="1" t="s">
        <v>121</v>
      </c>
      <c r="B14" s="1" t="s">
        <v>83</v>
      </c>
      <c r="C14" s="1" t="s">
        <v>122</v>
      </c>
      <c r="D14" s="1" t="s">
        <v>124</v>
      </c>
      <c r="E14" s="1" t="s">
        <v>366</v>
      </c>
      <c r="F14" s="1" t="s">
        <v>83</v>
      </c>
      <c r="G14" s="1" t="s">
        <v>126</v>
      </c>
      <c r="H14" s="1" t="s">
        <v>321</v>
      </c>
      <c r="I14" s="1" t="s">
        <v>367</v>
      </c>
      <c r="J14" s="1" t="s">
        <v>323</v>
      </c>
      <c r="K14" s="1" t="s">
        <v>367</v>
      </c>
      <c r="L14" s="1" t="s">
        <v>367</v>
      </c>
      <c r="M14" s="1" t="s">
        <v>324</v>
      </c>
      <c r="N14" s="1" t="s">
        <v>324</v>
      </c>
      <c r="O14" s="1" t="s">
        <v>325</v>
      </c>
      <c r="P14" s="1" t="s">
        <v>326</v>
      </c>
      <c r="Q14" s="1" t="s">
        <v>327</v>
      </c>
      <c r="R14" s="1" t="s">
        <v>368</v>
      </c>
      <c r="S14" s="1" t="s">
        <v>75</v>
      </c>
      <c r="T14" s="1" t="s">
        <v>329</v>
      </c>
      <c r="U14" s="1" t="s">
        <v>330</v>
      </c>
    </row>
    <row r="15" s="1" customFormat="1" spans="1:21">
      <c r="A15" s="1" t="s">
        <v>143</v>
      </c>
      <c r="B15" s="1" t="s">
        <v>83</v>
      </c>
      <c r="C15" s="1" t="s">
        <v>144</v>
      </c>
      <c r="D15" s="1" t="s">
        <v>146</v>
      </c>
      <c r="E15" s="1" t="s">
        <v>369</v>
      </c>
      <c r="F15" s="1" t="s">
        <v>83</v>
      </c>
      <c r="G15" s="1" t="s">
        <v>126</v>
      </c>
      <c r="H15" s="1" t="s">
        <v>321</v>
      </c>
      <c r="I15" s="1" t="s">
        <v>370</v>
      </c>
      <c r="J15" s="1" t="s">
        <v>323</v>
      </c>
      <c r="K15" s="1" t="s">
        <v>370</v>
      </c>
      <c r="L15" s="1" t="s">
        <v>370</v>
      </c>
      <c r="M15" s="1" t="s">
        <v>324</v>
      </c>
      <c r="N15" s="1" t="s">
        <v>324</v>
      </c>
      <c r="O15" s="1" t="s">
        <v>325</v>
      </c>
      <c r="P15" s="1" t="s">
        <v>326</v>
      </c>
      <c r="Q15" s="1" t="s">
        <v>327</v>
      </c>
      <c r="R15" s="1" t="s">
        <v>371</v>
      </c>
      <c r="S15" s="1" t="s">
        <v>75</v>
      </c>
      <c r="T15" s="1" t="s">
        <v>329</v>
      </c>
      <c r="U15" s="1" t="s">
        <v>372</v>
      </c>
    </row>
    <row r="16" s="1" customFormat="1" spans="1:21">
      <c r="A16" s="1" t="s">
        <v>138</v>
      </c>
      <c r="B16" s="1" t="s">
        <v>94</v>
      </c>
      <c r="C16" s="1" t="s">
        <v>139</v>
      </c>
      <c r="D16" s="1" t="s">
        <v>124</v>
      </c>
      <c r="E16" s="1" t="s">
        <v>339</v>
      </c>
      <c r="F16" s="1" t="s">
        <v>83</v>
      </c>
      <c r="G16" s="1" t="s">
        <v>126</v>
      </c>
      <c r="H16" s="1" t="s">
        <v>321</v>
      </c>
      <c r="I16" s="1" t="s">
        <v>367</v>
      </c>
      <c r="J16" s="1" t="s">
        <v>323</v>
      </c>
      <c r="K16" s="1" t="s">
        <v>367</v>
      </c>
      <c r="L16" s="1" t="s">
        <v>367</v>
      </c>
      <c r="M16" s="1" t="s">
        <v>324</v>
      </c>
      <c r="N16" s="1" t="s">
        <v>324</v>
      </c>
      <c r="O16" s="1" t="s">
        <v>325</v>
      </c>
      <c r="P16" s="1" t="s">
        <v>326</v>
      </c>
      <c r="Q16" s="1" t="s">
        <v>327</v>
      </c>
      <c r="R16" s="1" t="s">
        <v>373</v>
      </c>
      <c r="S16" s="1" t="s">
        <v>75</v>
      </c>
      <c r="T16" s="1" t="s">
        <v>329</v>
      </c>
      <c r="U16" s="1" t="s">
        <v>330</v>
      </c>
    </row>
    <row r="17" s="1" customFormat="1" spans="1:21">
      <c r="A17" s="1" t="s">
        <v>89</v>
      </c>
      <c r="B17" s="1" t="s">
        <v>94</v>
      </c>
      <c r="C17" s="1" t="s">
        <v>90</v>
      </c>
      <c r="D17" s="1" t="s">
        <v>342</v>
      </c>
      <c r="E17" s="1" t="s">
        <v>374</v>
      </c>
      <c r="F17" s="1" t="s">
        <v>94</v>
      </c>
      <c r="G17" s="1" t="s">
        <v>83</v>
      </c>
      <c r="H17" s="1" t="s">
        <v>321</v>
      </c>
      <c r="I17" s="1" t="s">
        <v>375</v>
      </c>
      <c r="J17" s="1" t="s">
        <v>323</v>
      </c>
      <c r="K17" s="1" t="s">
        <v>375</v>
      </c>
      <c r="L17" s="1" t="s">
        <v>375</v>
      </c>
      <c r="M17" s="1" t="s">
        <v>324</v>
      </c>
      <c r="N17" s="1" t="s">
        <v>324</v>
      </c>
      <c r="O17" s="1" t="s">
        <v>325</v>
      </c>
      <c r="P17" s="1" t="s">
        <v>326</v>
      </c>
      <c r="Q17" s="1" t="s">
        <v>327</v>
      </c>
      <c r="R17" s="1" t="s">
        <v>376</v>
      </c>
      <c r="S17" s="1" t="s">
        <v>75</v>
      </c>
      <c r="T17" s="1" t="s">
        <v>329</v>
      </c>
      <c r="U17" s="1" t="s">
        <v>330</v>
      </c>
    </row>
    <row r="18" s="1" customFormat="1" spans="1:21">
      <c r="A18" s="1" t="s">
        <v>110</v>
      </c>
      <c r="B18" s="1" t="s">
        <v>115</v>
      </c>
      <c r="C18" s="1" t="s">
        <v>111</v>
      </c>
      <c r="D18" s="1" t="s">
        <v>113</v>
      </c>
      <c r="E18" s="1" t="s">
        <v>377</v>
      </c>
      <c r="F18" s="1" t="s">
        <v>94</v>
      </c>
      <c r="G18" s="1" t="s">
        <v>116</v>
      </c>
      <c r="H18" s="1" t="s">
        <v>321</v>
      </c>
      <c r="I18" s="1" t="s">
        <v>378</v>
      </c>
      <c r="J18" s="1" t="s">
        <v>323</v>
      </c>
      <c r="K18" s="1" t="s">
        <v>378</v>
      </c>
      <c r="L18" s="1" t="s">
        <v>378</v>
      </c>
      <c r="M18" s="1" t="s">
        <v>324</v>
      </c>
      <c r="N18" s="1" t="s">
        <v>324</v>
      </c>
      <c r="O18" s="1" t="s">
        <v>325</v>
      </c>
      <c r="P18" s="1" t="s">
        <v>326</v>
      </c>
      <c r="Q18" s="1" t="s">
        <v>327</v>
      </c>
      <c r="R18" s="1" t="s">
        <v>379</v>
      </c>
      <c r="S18" s="1" t="s">
        <v>75</v>
      </c>
      <c r="T18" s="1" t="s">
        <v>329</v>
      </c>
      <c r="U18" s="1" t="s">
        <v>372</v>
      </c>
    </row>
    <row r="19" s="1" customFormat="1" spans="1:21">
      <c r="A19" s="1" t="s">
        <v>99</v>
      </c>
      <c r="B19" s="1" t="s">
        <v>104</v>
      </c>
      <c r="C19" s="1" t="s">
        <v>100</v>
      </c>
      <c r="D19" s="1" t="s">
        <v>102</v>
      </c>
      <c r="E19" s="1" t="s">
        <v>380</v>
      </c>
      <c r="F19" s="1" t="s">
        <v>105</v>
      </c>
      <c r="G19" s="1" t="s">
        <v>83</v>
      </c>
      <c r="H19" s="1" t="s">
        <v>321</v>
      </c>
      <c r="I19" s="1" t="s">
        <v>381</v>
      </c>
      <c r="J19" s="1" t="s">
        <v>323</v>
      </c>
      <c r="K19" s="1" t="s">
        <v>381</v>
      </c>
      <c r="L19" s="1" t="s">
        <v>381</v>
      </c>
      <c r="M19" s="1" t="s">
        <v>324</v>
      </c>
      <c r="N19" s="1" t="s">
        <v>324</v>
      </c>
      <c r="O19" s="1" t="s">
        <v>325</v>
      </c>
      <c r="P19" s="1" t="s">
        <v>326</v>
      </c>
      <c r="Q19" s="1" t="s">
        <v>327</v>
      </c>
      <c r="R19" s="1" t="s">
        <v>382</v>
      </c>
      <c r="S19" s="1" t="s">
        <v>75</v>
      </c>
      <c r="T19" s="1" t="s">
        <v>329</v>
      </c>
      <c r="U19" s="1" t="s">
        <v>372</v>
      </c>
    </row>
    <row r="20" s="1" customFormat="1" spans="1:21">
      <c r="A20" s="1" t="s">
        <v>72</v>
      </c>
      <c r="B20" s="1" t="s">
        <v>81</v>
      </c>
      <c r="C20" s="1" t="s">
        <v>73</v>
      </c>
      <c r="D20" s="1" t="s">
        <v>383</v>
      </c>
      <c r="E20" s="1" t="s">
        <v>384</v>
      </c>
      <c r="F20" s="1" t="s">
        <v>82</v>
      </c>
      <c r="G20" s="1" t="s">
        <v>83</v>
      </c>
      <c r="H20" s="1" t="s">
        <v>321</v>
      </c>
      <c r="I20" s="1" t="s">
        <v>385</v>
      </c>
      <c r="J20" s="1" t="s">
        <v>323</v>
      </c>
      <c r="K20" s="1" t="s">
        <v>385</v>
      </c>
      <c r="L20" s="1" t="s">
        <v>385</v>
      </c>
      <c r="M20" s="1" t="s">
        <v>324</v>
      </c>
      <c r="N20" s="1" t="s">
        <v>324</v>
      </c>
      <c r="O20" s="1" t="s">
        <v>325</v>
      </c>
      <c r="P20" s="1" t="s">
        <v>326</v>
      </c>
      <c r="Q20" s="1" t="s">
        <v>327</v>
      </c>
      <c r="R20" s="1" t="s">
        <v>386</v>
      </c>
      <c r="S20" s="1" t="s">
        <v>75</v>
      </c>
      <c r="T20" s="1" t="s">
        <v>329</v>
      </c>
      <c r="U20" s="1" t="s">
        <v>330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2022-08-23T02:58:44Z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E189B2B25F864E1CBA67FE076D28AA70</vt:lpwstr>
  </property>
</Properties>
</file>