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<sst xmlns="http://schemas.openxmlformats.org/spreadsheetml/2006/main" count="804" uniqueCount="269">
  <si>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</si>
  <si>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</si>
  <si>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</si>
  <si>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</si>
  <si>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</si>
  <si>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</si>
  <si>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</si>
  <si>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</si>
  <si>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</si>
  <si>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</si>
  <si>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</si>
  <si>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</si>
  <si>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</si>
  <si>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</si>
  <si>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</si>
  <si>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</si>
  <si>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</si>
  <si>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</si>
  <si>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</si>
  <si>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</si>
  <si>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</si>
  <si>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</si>
  <si>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</si>
  <si>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</si>
  <si>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</si>
  <si>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18545673693	</t>
  </si>
  <si>
    <t>Ctrip</t>
  </si>
  <si>
    <t>正常</t>
  </si>
  <si>
    <t>[义乌]义乌三鼎开元名都大酒店(83900445)</t>
  </si>
  <si>
    <t>豪华园景大床房&lt;至多8间&gt;&lt;2人入住&gt;</t>
  </si>
  <si>
    <t>CNY</t>
  </si>
  <si>
    <t>邱俊达</t>
  </si>
  <si>
    <t>CA13744220823CNY</t>
  </si>
  <si>
    <t>未提现</t>
  </si>
  <si>
    <t>携程开票</t>
  </si>
  <si>
    <t xml:space="preserve">	</t>
  </si>
  <si>
    <t xml:space="preserve">(KYG)IDS2022072821558543;	</t>
  </si>
  <si>
    <t xml:space="preserve">18552607984	</t>
  </si>
  <si>
    <t>[常熟]全季酒店（常熟世茂世纪中心店）(93874749)</t>
  </si>
  <si>
    <t>大床房&lt;至多8间&gt;&lt;2人入住&gt;</t>
  </si>
  <si>
    <t>张春蕾</t>
  </si>
  <si>
    <t xml:space="preserve">R9006973091799324001	</t>
  </si>
  <si>
    <t xml:space="preserve">18553280453	</t>
  </si>
  <si>
    <t>[台北]台北晶华酒店(Regent Taipei)(80941321)</t>
  </si>
  <si>
    <t>豪华双床房&lt;至多8间&gt;&lt;2人入住&gt;&lt;早餐&gt;</t>
  </si>
  <si>
    <t>TSUI/CHIENCHI</t>
  </si>
  <si>
    <t xml:space="preserve">563896	</t>
  </si>
  <si>
    <t xml:space="preserve">18553302671	</t>
  </si>
  <si>
    <t>JUAN/HSINYI</t>
  </si>
  <si>
    <t xml:space="preserve">563895	</t>
  </si>
  <si>
    <t xml:space="preserve">18573984744	</t>
  </si>
  <si>
    <t>[黄山]全季酒店(黄山风景区汤口店)(93869592)</t>
  </si>
  <si>
    <t>高级大床房&lt;至多8间&gt;&lt;2人入住&gt;</t>
  </si>
  <si>
    <t>姚同芹</t>
  </si>
  <si>
    <t xml:space="preserve">R2458994091957542001	</t>
  </si>
  <si>
    <t xml:space="preserve">18574528384	</t>
  </si>
  <si>
    <t>[台北]福容大饭店(台北一馆)(Fullon Hotel Taipei Central)(80941587)</t>
  </si>
  <si>
    <t>精致双床房&lt;至多8间&gt;&lt;2人入住&gt;&lt;早餐&gt;</t>
  </si>
  <si>
    <t>CHANG/WHEIHSIN</t>
  </si>
  <si>
    <t xml:space="preserve">i0173	</t>
  </si>
  <si>
    <t xml:space="preserve">18613048253	</t>
  </si>
  <si>
    <t>[珠海]珠海横琴星乐度露营小镇(87943851)</t>
  </si>
  <si>
    <t>家庭房车&lt;至多8间&gt;&lt;2人入住&gt;&lt;早餐&gt;</t>
  </si>
  <si>
    <t>覃国洪</t>
  </si>
  <si>
    <t xml:space="preserve">C220803314	</t>
  </si>
  <si>
    <t xml:space="preserve">18613961326	</t>
  </si>
  <si>
    <t>[温州]温州欢尔登酒店(85540007)</t>
  </si>
  <si>
    <t>豪华大床房&lt;至多8间&gt;&lt;2人入住&gt;&lt;早餐&gt;</t>
  </si>
  <si>
    <t>邹志强</t>
  </si>
  <si>
    <t>取消</t>
  </si>
  <si>
    <t xml:space="preserve">18649809282	</t>
  </si>
  <si>
    <t>标准双床房&lt;至多8间&gt;&lt;2人入住&gt;&lt;早餐&gt;</t>
  </si>
  <si>
    <t>卢冠文</t>
  </si>
  <si>
    <t xml:space="preserve">18650305728	</t>
  </si>
  <si>
    <t>标准双床房&lt;至多8间&gt;&lt;2人入住&gt;</t>
  </si>
  <si>
    <t>段富中</t>
  </si>
  <si>
    <t xml:space="preserve">18661328976	</t>
  </si>
  <si>
    <t>[靖西]靖西环球大酒店(94911691)</t>
  </si>
  <si>
    <t>豪华双人房&lt;至多8间&gt;&lt;2人入住&gt;&lt;早餐&gt;</t>
  </si>
  <si>
    <t>黄锐</t>
  </si>
  <si>
    <t xml:space="preserve">18661463002	</t>
  </si>
  <si>
    <t>[香港]帝乐文娜公馆(The Luxe Manor)(80243672)</t>
  </si>
  <si>
    <t>高级房&lt;至多8间&gt;&lt;2人入住&gt;</t>
  </si>
  <si>
    <t>Li/Yingmei</t>
  </si>
  <si>
    <t xml:space="preserve">18662319770	</t>
  </si>
  <si>
    <t>[格尔木]尚客优精选酒店(格尔木江源中路店)(92484303)</t>
  </si>
  <si>
    <t>特惠双床间&lt;至多8间&gt;&lt;2人入住&gt;&lt;早餐&gt;</t>
  </si>
  <si>
    <t>李长亭</t>
  </si>
  <si>
    <t xml:space="preserve">(THK)YD02789220807092844748;	</t>
  </si>
  <si>
    <t xml:space="preserve">999218662425431	</t>
  </si>
  <si>
    <t>[合肥]格林豪泰酒店(合肥亳州路金地大厦店)(93876752)</t>
  </si>
  <si>
    <t>1.5米大床房&lt;至多8间&gt;&lt;2人入住&gt;</t>
  </si>
  <si>
    <t>周睿</t>
  </si>
  <si>
    <t xml:space="preserve">18662934505	</t>
  </si>
  <si>
    <t>[北京]贝壳酒店(北京通州区徐辛庄镇通顺路草寺村店)(80247605)</t>
  </si>
  <si>
    <t>时尚双床房&lt;至多8间&gt;&lt;2人入住&gt;</t>
  </si>
  <si>
    <t>李用丰</t>
  </si>
  <si>
    <t xml:space="preserve">(GRT)78414562;	</t>
  </si>
  <si>
    <t xml:space="preserve">18662948964	</t>
  </si>
  <si>
    <t>[曼谷]曼谷康莱德酒店(Conrad Bangkok)(93875494)</t>
  </si>
  <si>
    <t>CHAN/CHUI KI,WAN/ALEXANDER CHUEN HING</t>
  </si>
  <si>
    <t xml:space="preserve">3276623666;284823863	</t>
  </si>
  <si>
    <t xml:space="preserve">999218662992922	</t>
  </si>
  <si>
    <t>[南昌]怡莱酒店(南昌艾溪湖东地铁站店)(93872171)</t>
  </si>
  <si>
    <t>吕冲</t>
  </si>
  <si>
    <t xml:space="preserve">18662996978	</t>
  </si>
  <si>
    <t>[广州]广州珀丽酒店(76255406)</t>
  </si>
  <si>
    <t>豪华双床房&lt;至多8间&gt;&lt;2人入住&gt;</t>
  </si>
  <si>
    <t>黄巧红</t>
  </si>
  <si>
    <t xml:space="preserve">18668726849	</t>
  </si>
  <si>
    <t>[香港]迷你中环(Mini Central)(80243571)</t>
  </si>
  <si>
    <t>智尊双人房&lt;至多8间&gt;&lt;2人入住&gt;</t>
  </si>
  <si>
    <t>CHEUNG/TING HIM</t>
  </si>
  <si>
    <t xml:space="preserve">999218669455601	</t>
  </si>
  <si>
    <t>[乌鲁木齐]格林豪泰(乌鲁木齐明园商务酒店)(92484786)</t>
  </si>
  <si>
    <t>双床房&lt;至多8间&gt;&lt;2人入住&gt;</t>
  </si>
  <si>
    <t>张进祥</t>
  </si>
  <si>
    <t xml:space="preserve">(GRT)78426716;	</t>
  </si>
  <si>
    <t xml:space="preserve">18669491668	</t>
  </si>
  <si>
    <t>[宣城]星程酒店(宣城敬亭山店)(93871044)</t>
  </si>
  <si>
    <t>高级特大床房&lt;至多8间&gt;&lt;2人入住&gt;</t>
  </si>
  <si>
    <t>刘皓冰</t>
  </si>
  <si>
    <t xml:space="preserve">R9005259092600026001	</t>
  </si>
  <si>
    <t xml:space="preserve">18669999610	</t>
  </si>
  <si>
    <t>[吉安]吉安庐陵东方宾馆(83902386)</t>
  </si>
  <si>
    <t>段光录</t>
  </si>
  <si>
    <t xml:space="preserve">(LNG)5848149;	</t>
  </si>
  <si>
    <t xml:space="preserve">18670499320	</t>
  </si>
  <si>
    <t>[香港]M1酒店(M1 Hotel)(77151759)</t>
  </si>
  <si>
    <t>标准客房&lt;至多8间&gt;&lt;2人入住&gt;</t>
  </si>
  <si>
    <t>CHAN/HOKYEE</t>
  </si>
  <si>
    <t xml:space="preserve">999218671550906	</t>
  </si>
  <si>
    <t>[宁波]宁波北仑世茂希尔顿逸林酒店(85216627)</t>
  </si>
  <si>
    <t>豪华花园大床房&lt;至多8间&gt;&lt;2人入住&gt;</t>
  </si>
  <si>
    <t>吴子寅</t>
  </si>
  <si>
    <t xml:space="preserve">3277065539;284916528	</t>
  </si>
  <si>
    <t xml:space="preserve">18574728206	</t>
  </si>
  <si>
    <t>赔款</t>
  </si>
  <si>
    <t>[香港]香港加拿大人旅馆(Canadian Hostel)(60184180)</t>
  </si>
  <si>
    <t>双人间&lt;至多8间&gt;&lt;2人入住&gt;</t>
  </si>
  <si>
    <t>Lam/cheuk ming</t>
  </si>
  <si>
    <t>，</t>
  </si>
  <si>
    <t>18545673693此单多收1590元待退回</t>
  </si>
  <si>
    <t>本期扣款342元</t>
  </si>
  <si>
    <t xml:space="preserve"> 14093 CNY</t>
  </si>
  <si>
    <t>A220823152015481</t>
  </si>
  <si>
    <t>A2208231521193605</t>
  </si>
  <si>
    <t>总计：14093元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</si>
  <si>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</si>
  <si>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</si>
  <si>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</si>
  <si>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</si>
  <si>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</si>
  <si>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</si>
  <si>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</si>
  <si>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</si>
  <si>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</si>
  <si>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</si>
  <si>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</si>
  <si>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</si>
  <si>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</si>
  <si>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</si>
  <si>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</si>
  <si>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</si>
  <si>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</si>
  <si>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</si>
  <si>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2022-08-07</t>
  </si>
  <si>
    <t>2647771</t>
  </si>
  <si>
    <t>宁波北仑世茂希尔顿逸林酒店</t>
  </si>
  <si>
    <t>2022-08-08</t>
  </si>
  <si>
    <t>退房日月结</t>
  </si>
  <si>
    <t>622.00</t>
  </si>
  <si>
    <t>RMB</t>
  </si>
  <si>
    <t>0</t>
  </si>
  <si>
    <t>0.00</t>
  </si>
  <si>
    <t>携程汇登国内直连</t>
  </si>
  <si>
    <t>01.011264</t>
  </si>
  <si>
    <t>2022-08-07 23:12:32</t>
  </si>
  <si>
    <t>否</t>
  </si>
  <si>
    <t>广州汇登信息科技有限公司</t>
  </si>
  <si>
    <t>直连</t>
  </si>
  <si>
    <t>2647643</t>
  </si>
  <si>
    <t>M1酒店</t>
  </si>
  <si>
    <t>CHAN HOKYEE</t>
  </si>
  <si>
    <t>449.00</t>
  </si>
  <si>
    <t>2022-08-07 20:44:42</t>
  </si>
  <si>
    <t>2647586</t>
  </si>
  <si>
    <t>吉安庐陵东方宾馆</t>
  </si>
  <si>
    <t>531.00</t>
  </si>
  <si>
    <t>2022-08-07 19:31:16</t>
  </si>
  <si>
    <t>2647536</t>
  </si>
  <si>
    <t>星程酒店(宣城敬亭山店)</t>
  </si>
  <si>
    <t>212.00</t>
  </si>
  <si>
    <t>2022-08-07 18:13:48</t>
  </si>
  <si>
    <t>2647532</t>
  </si>
  <si>
    <t>格林豪泰(乌鲁木齐明园商务酒店)</t>
  </si>
  <si>
    <t>230.00</t>
  </si>
  <si>
    <t>2022-08-07 18:07:55</t>
  </si>
  <si>
    <t>2647474</t>
  </si>
  <si>
    <t>香港中环迷你酒店</t>
  </si>
  <si>
    <t>CHEUNG TING HIM</t>
  </si>
  <si>
    <t>411.00</t>
  </si>
  <si>
    <t>2022-08-07 16:48:26</t>
  </si>
  <si>
    <t>2647182</t>
  </si>
  <si>
    <t>广州珀丽酒店</t>
  </si>
  <si>
    <t>301.00</t>
  </si>
  <si>
    <t>2022-08-07 11:16:49</t>
  </si>
  <si>
    <t>2647176</t>
  </si>
  <si>
    <t>曼谷康莱德酒店 - SHA Extra Plus</t>
  </si>
  <si>
    <t>CHAN CHUI KI,WAN ALEXANDER CHUEN HING</t>
  </si>
  <si>
    <t>936.00</t>
  </si>
  <si>
    <t>2022-08-07 11:10:19</t>
  </si>
  <si>
    <t>2647173</t>
  </si>
  <si>
    <t>贝壳酒店(北京通州区徐辛庄镇通顺路草寺村店)</t>
  </si>
  <si>
    <t>148.00</t>
  </si>
  <si>
    <t>2022-08-07 11:07:56</t>
  </si>
  <si>
    <t>2647118</t>
  </si>
  <si>
    <t>尚客优精选酒店(格尔木江源中路店)</t>
  </si>
  <si>
    <t>258.00</t>
  </si>
  <si>
    <t>2022-08-07 09:28:49</t>
  </si>
  <si>
    <t>2646958</t>
  </si>
  <si>
    <t>帝乐文娜公馆</t>
  </si>
  <si>
    <t>Li Yingmei</t>
  </si>
  <si>
    <t>703.00</t>
  </si>
  <si>
    <t>2022-08-07 01:28:24</t>
  </si>
  <si>
    <t>2646933</t>
  </si>
  <si>
    <t>靖西环球大酒店</t>
  </si>
  <si>
    <t>204.00</t>
  </si>
  <si>
    <t>2022-08-07 00:47:32</t>
  </si>
  <si>
    <t>2022-08-06</t>
  </si>
  <si>
    <t>2646024</t>
  </si>
  <si>
    <t>珠海横琴星乐度露营小镇</t>
  </si>
  <si>
    <t>248.00</t>
  </si>
  <si>
    <t>2022-08-06 08:09:27</t>
  </si>
  <si>
    <t>2645896</t>
  </si>
  <si>
    <t>337.00</t>
  </si>
  <si>
    <t>2022-08-06 02:06:26</t>
  </si>
  <si>
    <t>2022-08-03</t>
  </si>
  <si>
    <t>2642873</t>
  </si>
  <si>
    <t>温州欢尔登酒店</t>
  </si>
  <si>
    <t>915.00</t>
  </si>
  <si>
    <t>2022-08-03 15:58:41</t>
  </si>
  <si>
    <t>2022-07-31</t>
  </si>
  <si>
    <t>2638916</t>
  </si>
  <si>
    <t>福容大饭店(台北一馆)</t>
  </si>
  <si>
    <t>CHANG WHEIHSIN</t>
  </si>
  <si>
    <t>594.00</t>
  </si>
  <si>
    <t>2022-07-31 10:06:56</t>
  </si>
  <si>
    <t>2022-07-29</t>
  </si>
  <si>
    <t>2636765</t>
  </si>
  <si>
    <t>台北晶华酒店</t>
  </si>
  <si>
    <t>JUAN HSINYI</t>
  </si>
  <si>
    <t>1043.00</t>
  </si>
  <si>
    <t>2022-07-29 13:17:31</t>
  </si>
  <si>
    <t>2636763</t>
  </si>
  <si>
    <t>TSUI CHIENCHI</t>
  </si>
  <si>
    <t>2022-07-29 13:14:47</t>
  </si>
  <si>
    <t>2636681</t>
  </si>
  <si>
    <t>全季酒店（常熟世茂世纪中心店）</t>
  </si>
  <si>
    <t>492.00</t>
  </si>
  <si>
    <t>2022-07-29 11:48:46</t>
  </si>
  <si>
    <t>2022-07-28</t>
  </si>
  <si>
    <t>2636060</t>
  </si>
  <si>
    <t>义乌三鼎开元名都大酒店</t>
  </si>
  <si>
    <t>2022-07-30</t>
  </si>
  <si>
    <t>4758.03</t>
  </si>
  <si>
    <t>3172.02</t>
  </si>
  <si>
    <t>-1586</t>
  </si>
  <si>
    <t>2022-07-28 21:17:03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</si>
</sst>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44772</v>
      </c>
      <c r="G2" s="6">
        <v>44781</v>
      </c>
      <c r="H2" s="4">
        <v>1</v>
      </c>
      <c r="I2" s="4">
        <v>9</v>
      </c>
      <c r="J2" s="4">
        <v>9</v>
      </c>
      <c r="K2" s="4" t="s">
        <v>30</v>
      </c>
      <c r="L2" s="4">
        <v>4758</v>
      </c>
      <c r="M2" s="4">
        <v>4758</v>
      </c>
      <c r="N2" s="4" t="s">
        <v>31</v>
      </c>
      <c r="O2" s="4" t="s">
        <v>32</v>
      </c>
      <c r="P2" s="4" t="s">
        <v>33</v>
      </c>
      <c r="Q2" s="4">
        <v>0</v>
      </c>
      <c r="R2" s="7">
        <v>44770</v>
      </c>
      <c r="S2" s="6">
        <v>44796</v>
      </c>
      <c r="T2" s="4" t="s">
        <v>34</v>
      </c>
      <c r="U2" s="4">
        <v>4758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44779</v>
      </c>
      <c r="G3" s="6">
        <v>44781</v>
      </c>
      <c r="H3" s="4">
        <v>1</v>
      </c>
      <c r="I3" s="4">
        <v>2</v>
      </c>
      <c r="J3" s="4">
        <v>2</v>
      </c>
      <c r="K3" s="4" t="s">
        <v>30</v>
      </c>
      <c r="L3" s="4">
        <v>492</v>
      </c>
      <c r="M3" s="4">
        <v>492</v>
      </c>
      <c r="N3" s="4" t="s">
        <v>40</v>
      </c>
      <c r="O3" s="4" t="s">
        <v>32</v>
      </c>
      <c r="P3" s="4" t="s">
        <v>33</v>
      </c>
      <c r="Q3" s="4">
        <v>0</v>
      </c>
      <c r="R3" s="7">
        <v>44771</v>
      </c>
      <c r="S3" s="6">
        <v>44796</v>
      </c>
      <c r="T3" s="4" t="s">
        <v>34</v>
      </c>
      <c r="U3" s="4">
        <v>492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44780</v>
      </c>
      <c r="G4" s="6">
        <v>44781</v>
      </c>
      <c r="H4" s="4">
        <v>1</v>
      </c>
      <c r="I4" s="4">
        <v>1</v>
      </c>
      <c r="J4" s="4">
        <v>1</v>
      </c>
      <c r="K4" s="4" t="s">
        <v>30</v>
      </c>
      <c r="L4" s="4">
        <v>1043</v>
      </c>
      <c r="M4" s="4">
        <v>1043</v>
      </c>
      <c r="N4" s="4" t="s">
        <v>45</v>
      </c>
      <c r="O4" s="4" t="s">
        <v>32</v>
      </c>
      <c r="P4" s="4" t="s">
        <v>33</v>
      </c>
      <c r="Q4" s="4">
        <v>0</v>
      </c>
      <c r="R4" s="7">
        <v>44771</v>
      </c>
      <c r="S4" s="6">
        <v>44796</v>
      </c>
      <c r="T4" s="4" t="s">
        <v>34</v>
      </c>
      <c r="U4" s="4">
        <v>1043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44780</v>
      </c>
      <c r="G5" s="6">
        <v>44781</v>
      </c>
      <c r="H5" s="4">
        <v>1</v>
      </c>
      <c r="I5" s="4">
        <v>1</v>
      </c>
      <c r="J5" s="4">
        <v>1</v>
      </c>
      <c r="K5" s="4" t="s">
        <v>30</v>
      </c>
      <c r="L5" s="4">
        <v>1043</v>
      </c>
      <c r="M5" s="4">
        <v>1043</v>
      </c>
      <c r="N5" s="4" t="s">
        <v>48</v>
      </c>
      <c r="O5" s="4" t="s">
        <v>32</v>
      </c>
      <c r="P5" s="4" t="s">
        <v>33</v>
      </c>
      <c r="Q5" s="4">
        <v>0</v>
      </c>
      <c r="R5" s="7">
        <v>44771</v>
      </c>
      <c r="S5" s="6">
        <v>44796</v>
      </c>
      <c r="T5" s="4" t="s">
        <v>34</v>
      </c>
      <c r="U5" s="4">
        <v>1043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44780</v>
      </c>
      <c r="G6" s="6">
        <v>44781</v>
      </c>
      <c r="H6" s="4">
        <v>1</v>
      </c>
      <c r="I6" s="4">
        <v>1</v>
      </c>
      <c r="J6" s="4">
        <v>1</v>
      </c>
      <c r="K6" s="4" t="s">
        <v>30</v>
      </c>
      <c r="L6" s="4">
        <v>305</v>
      </c>
      <c r="M6" s="4">
        <v>305</v>
      </c>
      <c r="N6" s="4" t="s">
        <v>53</v>
      </c>
      <c r="O6" s="4" t="s">
        <v>32</v>
      </c>
      <c r="P6" s="4" t="s">
        <v>33</v>
      </c>
      <c r="Q6" s="4">
        <v>0</v>
      </c>
      <c r="R6" s="7">
        <v>44773</v>
      </c>
      <c r="S6" s="6">
        <v>44796</v>
      </c>
      <c r="T6" s="4" t="s">
        <v>34</v>
      </c>
      <c r="U6" s="4">
        <v>305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44780</v>
      </c>
      <c r="G7" s="6">
        <v>44781</v>
      </c>
      <c r="H7" s="4">
        <v>1</v>
      </c>
      <c r="I7" s="4">
        <v>1</v>
      </c>
      <c r="J7" s="4">
        <v>1</v>
      </c>
      <c r="K7" s="4" t="s">
        <v>30</v>
      </c>
      <c r="L7" s="4">
        <v>594</v>
      </c>
      <c r="M7" s="4">
        <v>594</v>
      </c>
      <c r="N7" s="4" t="s">
        <v>58</v>
      </c>
      <c r="O7" s="4" t="s">
        <v>32</v>
      </c>
      <c r="P7" s="4" t="s">
        <v>33</v>
      </c>
      <c r="Q7" s="4">
        <v>0</v>
      </c>
      <c r="R7" s="7">
        <v>44773</v>
      </c>
      <c r="S7" s="6">
        <v>44796</v>
      </c>
      <c r="T7" s="4" t="s">
        <v>34</v>
      </c>
      <c r="U7" s="4">
        <v>594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44780</v>
      </c>
      <c r="G8" s="6">
        <v>44781</v>
      </c>
      <c r="H8" s="4">
        <v>1</v>
      </c>
      <c r="I8" s="4">
        <v>1</v>
      </c>
      <c r="J8" s="4">
        <v>1</v>
      </c>
      <c r="K8" s="4" t="s">
        <v>30</v>
      </c>
      <c r="L8" s="4">
        <v>872</v>
      </c>
      <c r="M8" s="4">
        <v>872</v>
      </c>
      <c r="N8" s="4" t="s">
        <v>63</v>
      </c>
      <c r="O8" s="4" t="s">
        <v>32</v>
      </c>
      <c r="P8" s="4" t="s">
        <v>33</v>
      </c>
      <c r="Q8" s="4">
        <v>0</v>
      </c>
      <c r="R8" s="7">
        <v>44776</v>
      </c>
      <c r="S8" s="6">
        <v>44796</v>
      </c>
      <c r="T8" s="4" t="s">
        <v>34</v>
      </c>
      <c r="U8" s="4">
        <v>872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44776</v>
      </c>
      <c r="G9" s="6">
        <v>44781</v>
      </c>
      <c r="H9" s="4">
        <v>1</v>
      </c>
      <c r="I9" s="4">
        <v>5</v>
      </c>
      <c r="J9" s="4">
        <v>5</v>
      </c>
      <c r="K9" s="4" t="s">
        <v>30</v>
      </c>
      <c r="L9" s="4">
        <v>915</v>
      </c>
      <c r="M9" s="4">
        <v>915</v>
      </c>
      <c r="N9" s="4" t="s">
        <v>68</v>
      </c>
      <c r="O9" s="4" t="s">
        <v>32</v>
      </c>
      <c r="P9" s="4" t="s">
        <v>33</v>
      </c>
      <c r="Q9" s="4">
        <v>0</v>
      </c>
      <c r="R9" s="7">
        <v>44776</v>
      </c>
      <c r="S9" s="6">
        <v>44796</v>
      </c>
      <c r="T9" s="4" t="s">
        <v>34</v>
      </c>
      <c r="U9" s="4">
        <v>915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69</v>
      </c>
      <c r="D10" s="4" t="s">
        <v>61</v>
      </c>
      <c r="E10" s="4" t="s">
        <v>62</v>
      </c>
      <c r="F10" s="6">
        <v>44780</v>
      </c>
      <c r="G10" s="6">
        <v>44781</v>
      </c>
      <c r="H10" s="4">
        <v>1</v>
      </c>
      <c r="I10" s="4">
        <v>1</v>
      </c>
      <c r="J10" s="4">
        <v>1</v>
      </c>
      <c r="K10" s="4" t="s">
        <v>30</v>
      </c>
      <c r="L10" s="4">
        <v>-872</v>
      </c>
      <c r="M10" s="4">
        <v>-872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44776</v>
      </c>
      <c r="S10" s="6">
        <v>44796</v>
      </c>
      <c r="T10" s="4" t="s">
        <v>34</v>
      </c>
      <c r="U10" s="4">
        <v>-872</v>
      </c>
      <c r="V10" s="4">
        <v>0</v>
      </c>
      <c r="W10" s="4">
        <v>0</v>
      </c>
      <c r="X10" s="4" t="s">
        <v>35</v>
      </c>
      <c r="Y10" s="4" t="s">
        <v>64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61</v>
      </c>
      <c r="E11" s="4" t="s">
        <v>71</v>
      </c>
      <c r="F11" s="6">
        <v>44780</v>
      </c>
      <c r="G11" s="6">
        <v>44781</v>
      </c>
      <c r="H11" s="4">
        <v>1</v>
      </c>
      <c r="I11" s="4">
        <v>1</v>
      </c>
      <c r="J11" s="4">
        <v>1</v>
      </c>
      <c r="K11" s="4" t="s">
        <v>30</v>
      </c>
      <c r="L11" s="4">
        <v>337</v>
      </c>
      <c r="M11" s="4">
        <v>337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44779</v>
      </c>
      <c r="S11" s="6">
        <v>44796</v>
      </c>
      <c r="T11" s="4" t="s">
        <v>34</v>
      </c>
      <c r="U11" s="4">
        <v>337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61</v>
      </c>
      <c r="E12" s="4" t="s">
        <v>74</v>
      </c>
      <c r="F12" s="6">
        <v>44780</v>
      </c>
      <c r="G12" s="6">
        <v>44781</v>
      </c>
      <c r="H12" s="4">
        <v>1</v>
      </c>
      <c r="I12" s="4">
        <v>1</v>
      </c>
      <c r="J12" s="4">
        <v>1</v>
      </c>
      <c r="K12" s="4" t="s">
        <v>30</v>
      </c>
      <c r="L12" s="4">
        <v>248</v>
      </c>
      <c r="M12" s="4">
        <v>248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44779</v>
      </c>
      <c r="S12" s="6">
        <v>44796</v>
      </c>
      <c r="T12" s="4" t="s">
        <v>34</v>
      </c>
      <c r="U12" s="4">
        <v>248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44780</v>
      </c>
      <c r="G13" s="6">
        <v>44781</v>
      </c>
      <c r="H13" s="4">
        <v>1</v>
      </c>
      <c r="I13" s="4">
        <v>1</v>
      </c>
      <c r="J13" s="4">
        <v>1</v>
      </c>
      <c r="K13" s="4" t="s">
        <v>30</v>
      </c>
      <c r="L13" s="4">
        <v>204</v>
      </c>
      <c r="M13" s="4">
        <v>204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44780</v>
      </c>
      <c r="S13" s="6">
        <v>44796</v>
      </c>
      <c r="T13" s="4" t="s">
        <v>34</v>
      </c>
      <c r="U13" s="4">
        <v>204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44780</v>
      </c>
      <c r="G14" s="6">
        <v>44781</v>
      </c>
      <c r="H14" s="4">
        <v>1</v>
      </c>
      <c r="I14" s="4">
        <v>1</v>
      </c>
      <c r="J14" s="4">
        <v>1</v>
      </c>
      <c r="K14" s="4" t="s">
        <v>30</v>
      </c>
      <c r="L14" s="4">
        <v>703</v>
      </c>
      <c r="M14" s="4">
        <v>703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44780</v>
      </c>
      <c r="S14" s="6">
        <v>44796</v>
      </c>
      <c r="T14" s="4" t="s">
        <v>34</v>
      </c>
      <c r="U14" s="4">
        <v>703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44780</v>
      </c>
      <c r="G15" s="6">
        <v>44781</v>
      </c>
      <c r="H15" s="4">
        <v>1</v>
      </c>
      <c r="I15" s="4">
        <v>1</v>
      </c>
      <c r="J15" s="4">
        <v>1</v>
      </c>
      <c r="K15" s="4" t="s">
        <v>30</v>
      </c>
      <c r="L15" s="4">
        <v>258</v>
      </c>
      <c r="M15" s="4">
        <v>258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44780</v>
      </c>
      <c r="S15" s="6">
        <v>44796</v>
      </c>
      <c r="T15" s="4" t="s">
        <v>34</v>
      </c>
      <c r="U15" s="4">
        <v>258</v>
      </c>
      <c r="V15" s="4">
        <v>0</v>
      </c>
      <c r="W15" s="4">
        <v>0</v>
      </c>
      <c r="X15" s="4" t="s">
        <v>35</v>
      </c>
      <c r="Y15" s="4" t="s">
        <v>88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44780</v>
      </c>
      <c r="G16" s="6">
        <v>44781</v>
      </c>
      <c r="H16" s="4">
        <v>1</v>
      </c>
      <c r="I16" s="4">
        <v>1</v>
      </c>
      <c r="J16" s="4">
        <v>1</v>
      </c>
      <c r="K16" s="4" t="s">
        <v>30</v>
      </c>
      <c r="L16" s="4">
        <v>152</v>
      </c>
      <c r="M16" s="4">
        <v>152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44780</v>
      </c>
      <c r="S16" s="6">
        <v>44796</v>
      </c>
      <c r="T16" s="4" t="s">
        <v>34</v>
      </c>
      <c r="U16" s="4">
        <v>152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89</v>
      </c>
      <c r="B17" s="4" t="s">
        <v>26</v>
      </c>
      <c r="C17" s="4" t="s">
        <v>69</v>
      </c>
      <c r="D17" s="4" t="s">
        <v>90</v>
      </c>
      <c r="E17" s="4" t="s">
        <v>91</v>
      </c>
      <c r="F17" s="6">
        <v>44780</v>
      </c>
      <c r="G17" s="6">
        <v>44781</v>
      </c>
      <c r="H17" s="4">
        <v>1</v>
      </c>
      <c r="I17" s="4">
        <v>1</v>
      </c>
      <c r="J17" s="4">
        <v>1</v>
      </c>
      <c r="K17" s="4" t="s">
        <v>30</v>
      </c>
      <c r="L17" s="4">
        <v>-152</v>
      </c>
      <c r="M17" s="4">
        <v>-152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44780</v>
      </c>
      <c r="S17" s="6">
        <v>44796</v>
      </c>
      <c r="T17" s="4" t="s">
        <v>34</v>
      </c>
      <c r="U17" s="4">
        <v>-152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44780</v>
      </c>
      <c r="G18" s="6">
        <v>44781</v>
      </c>
      <c r="H18" s="4">
        <v>1</v>
      </c>
      <c r="I18" s="4">
        <v>1</v>
      </c>
      <c r="J18" s="4">
        <v>1</v>
      </c>
      <c r="K18" s="4" t="s">
        <v>30</v>
      </c>
      <c r="L18" s="4">
        <v>148</v>
      </c>
      <c r="M18" s="4">
        <v>148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44780</v>
      </c>
      <c r="S18" s="6">
        <v>44796</v>
      </c>
      <c r="T18" s="4" t="s">
        <v>34</v>
      </c>
      <c r="U18" s="4">
        <v>148</v>
      </c>
      <c r="V18" s="4">
        <v>0</v>
      </c>
      <c r="W18" s="4">
        <v>0</v>
      </c>
      <c r="X18" s="4" t="s">
        <v>35</v>
      </c>
      <c r="Y18" s="4" t="s">
        <v>97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99</v>
      </c>
      <c r="E19" s="4" t="s">
        <v>44</v>
      </c>
      <c r="F19" s="6">
        <v>44780</v>
      </c>
      <c r="G19" s="6">
        <v>44781</v>
      </c>
      <c r="H19" s="4">
        <v>1</v>
      </c>
      <c r="I19" s="4">
        <v>1</v>
      </c>
      <c r="J19" s="4">
        <v>1</v>
      </c>
      <c r="K19" s="4" t="s">
        <v>30</v>
      </c>
      <c r="L19" s="4">
        <v>936</v>
      </c>
      <c r="M19" s="4">
        <v>936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44780</v>
      </c>
      <c r="S19" s="6">
        <v>44796</v>
      </c>
      <c r="T19" s="4" t="s">
        <v>34</v>
      </c>
      <c r="U19" s="4">
        <v>936</v>
      </c>
      <c r="V19" s="4">
        <v>0</v>
      </c>
      <c r="W19" s="4">
        <v>0</v>
      </c>
      <c r="X19" s="4" t="s">
        <v>35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52</v>
      </c>
      <c r="F20" s="6">
        <v>44780</v>
      </c>
      <c r="G20" s="6">
        <v>44781</v>
      </c>
      <c r="H20" s="4">
        <v>1</v>
      </c>
      <c r="I20" s="4">
        <v>1</v>
      </c>
      <c r="J20" s="4">
        <v>1</v>
      </c>
      <c r="K20" s="4" t="s">
        <v>30</v>
      </c>
      <c r="L20" s="4">
        <v>151</v>
      </c>
      <c r="M20" s="4">
        <v>151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44780</v>
      </c>
      <c r="S20" s="6">
        <v>44796</v>
      </c>
      <c r="T20" s="4" t="s">
        <v>34</v>
      </c>
      <c r="U20" s="4">
        <v>151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107</v>
      </c>
      <c r="F21" s="6">
        <v>44780</v>
      </c>
      <c r="G21" s="6">
        <v>44781</v>
      </c>
      <c r="H21" s="4">
        <v>1</v>
      </c>
      <c r="I21" s="4">
        <v>1</v>
      </c>
      <c r="J21" s="4">
        <v>1</v>
      </c>
      <c r="K21" s="4" t="s">
        <v>30</v>
      </c>
      <c r="L21" s="4">
        <v>301</v>
      </c>
      <c r="M21" s="4">
        <v>301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44780</v>
      </c>
      <c r="S21" s="6">
        <v>44796</v>
      </c>
      <c r="T21" s="4" t="s">
        <v>34</v>
      </c>
      <c r="U21" s="4">
        <v>301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102</v>
      </c>
      <c r="B22" s="4" t="s">
        <v>26</v>
      </c>
      <c r="C22" s="4" t="s">
        <v>69</v>
      </c>
      <c r="D22" s="4" t="s">
        <v>103</v>
      </c>
      <c r="E22" s="4" t="s">
        <v>52</v>
      </c>
      <c r="F22" s="6">
        <v>44780</v>
      </c>
      <c r="G22" s="6">
        <v>44781</v>
      </c>
      <c r="H22" s="4">
        <v>1</v>
      </c>
      <c r="I22" s="4">
        <v>1</v>
      </c>
      <c r="J22" s="4">
        <v>1</v>
      </c>
      <c r="K22" s="4" t="s">
        <v>30</v>
      </c>
      <c r="L22" s="4">
        <v>-151</v>
      </c>
      <c r="M22" s="4">
        <v>-151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44780</v>
      </c>
      <c r="S22" s="6">
        <v>44796</v>
      </c>
      <c r="T22" s="4" t="s">
        <v>34</v>
      </c>
      <c r="U22" s="4">
        <v>-151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50</v>
      </c>
      <c r="B23" s="4" t="s">
        <v>26</v>
      </c>
      <c r="C23" s="4" t="s">
        <v>69</v>
      </c>
      <c r="D23" s="4" t="s">
        <v>51</v>
      </c>
      <c r="E23" s="4" t="s">
        <v>52</v>
      </c>
      <c r="F23" s="6">
        <v>44780</v>
      </c>
      <c r="G23" s="6">
        <v>44781</v>
      </c>
      <c r="H23" s="4">
        <v>1</v>
      </c>
      <c r="I23" s="4">
        <v>1</v>
      </c>
      <c r="J23" s="4">
        <v>1</v>
      </c>
      <c r="K23" s="4" t="s">
        <v>30</v>
      </c>
      <c r="L23" s="4">
        <v>-305</v>
      </c>
      <c r="M23" s="4">
        <v>-305</v>
      </c>
      <c r="N23" s="4" t="s">
        <v>53</v>
      </c>
      <c r="O23" s="4" t="s">
        <v>32</v>
      </c>
      <c r="P23" s="4" t="s">
        <v>33</v>
      </c>
      <c r="Q23" s="4">
        <v>0</v>
      </c>
      <c r="R23" s="7">
        <v>44773</v>
      </c>
      <c r="S23" s="6">
        <v>44796</v>
      </c>
      <c r="T23" s="4" t="s">
        <v>34</v>
      </c>
      <c r="U23" s="4">
        <v>-305</v>
      </c>
      <c r="V23" s="4">
        <v>0</v>
      </c>
      <c r="W23" s="4">
        <v>0</v>
      </c>
      <c r="X23" s="4" t="s">
        <v>35</v>
      </c>
      <c r="Y23" s="4" t="s">
        <v>54</v>
      </c>
    </row>
    <row r="24" s="4" customFormat="1" spans="1:25">
      <c r="A24" s="4" t="s">
        <v>109</v>
      </c>
      <c r="B24" s="4" t="s">
        <v>26</v>
      </c>
      <c r="C24" s="4" t="s">
        <v>27</v>
      </c>
      <c r="D24" s="4" t="s">
        <v>110</v>
      </c>
      <c r="E24" s="4" t="s">
        <v>111</v>
      </c>
      <c r="F24" s="6">
        <v>44780</v>
      </c>
      <c r="G24" s="6">
        <v>44781</v>
      </c>
      <c r="H24" s="4">
        <v>1</v>
      </c>
      <c r="I24" s="4">
        <v>1</v>
      </c>
      <c r="J24" s="4">
        <v>1</v>
      </c>
      <c r="K24" s="4" t="s">
        <v>30</v>
      </c>
      <c r="L24" s="4">
        <v>411</v>
      </c>
      <c r="M24" s="4">
        <v>411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44780</v>
      </c>
      <c r="S24" s="6">
        <v>44796</v>
      </c>
      <c r="T24" s="4" t="s">
        <v>34</v>
      </c>
      <c r="U24" s="4">
        <v>411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113</v>
      </c>
      <c r="B25" s="4" t="s">
        <v>26</v>
      </c>
      <c r="C25" s="4" t="s">
        <v>27</v>
      </c>
      <c r="D25" s="4" t="s">
        <v>114</v>
      </c>
      <c r="E25" s="4" t="s">
        <v>115</v>
      </c>
      <c r="F25" s="6">
        <v>44780</v>
      </c>
      <c r="G25" s="6">
        <v>44781</v>
      </c>
      <c r="H25" s="4">
        <v>1</v>
      </c>
      <c r="I25" s="4">
        <v>1</v>
      </c>
      <c r="J25" s="4">
        <v>1</v>
      </c>
      <c r="K25" s="4" t="s">
        <v>30</v>
      </c>
      <c r="L25" s="4">
        <v>230</v>
      </c>
      <c r="M25" s="4">
        <v>230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44780</v>
      </c>
      <c r="S25" s="6">
        <v>44796</v>
      </c>
      <c r="T25" s="4" t="s">
        <v>34</v>
      </c>
      <c r="U25" s="4">
        <v>230</v>
      </c>
      <c r="V25" s="4">
        <v>0</v>
      </c>
      <c r="W25" s="4">
        <v>0</v>
      </c>
      <c r="X25" s="4" t="s">
        <v>35</v>
      </c>
      <c r="Y25" s="4" t="s">
        <v>117</v>
      </c>
    </row>
    <row r="26" s="4" customFormat="1" spans="1:25">
      <c r="A26" s="4" t="s">
        <v>118</v>
      </c>
      <c r="B26" s="4" t="s">
        <v>26</v>
      </c>
      <c r="C26" s="4" t="s">
        <v>27</v>
      </c>
      <c r="D26" s="4" t="s">
        <v>119</v>
      </c>
      <c r="E26" s="4" t="s">
        <v>120</v>
      </c>
      <c r="F26" s="6">
        <v>44780</v>
      </c>
      <c r="G26" s="6">
        <v>44781</v>
      </c>
      <c r="H26" s="4">
        <v>1</v>
      </c>
      <c r="I26" s="4">
        <v>1</v>
      </c>
      <c r="J26" s="4">
        <v>1</v>
      </c>
      <c r="K26" s="4" t="s">
        <v>30</v>
      </c>
      <c r="L26" s="4">
        <v>212</v>
      </c>
      <c r="M26" s="4">
        <v>212</v>
      </c>
      <c r="N26" s="4" t="s">
        <v>121</v>
      </c>
      <c r="O26" s="4" t="s">
        <v>32</v>
      </c>
      <c r="P26" s="4" t="s">
        <v>33</v>
      </c>
      <c r="Q26" s="4">
        <v>0</v>
      </c>
      <c r="R26" s="7">
        <v>44780</v>
      </c>
      <c r="S26" s="6">
        <v>44796</v>
      </c>
      <c r="T26" s="4" t="s">
        <v>34</v>
      </c>
      <c r="U26" s="4">
        <v>212</v>
      </c>
      <c r="V26" s="4">
        <v>0</v>
      </c>
      <c r="W26" s="4">
        <v>0</v>
      </c>
      <c r="X26" s="4" t="s">
        <v>35</v>
      </c>
      <c r="Y26" s="4" t="s">
        <v>122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124</v>
      </c>
      <c r="E27" s="4" t="s">
        <v>67</v>
      </c>
      <c r="F27" s="6">
        <v>44780</v>
      </c>
      <c r="G27" s="6">
        <v>44781</v>
      </c>
      <c r="H27" s="4">
        <v>1</v>
      </c>
      <c r="I27" s="4">
        <v>1</v>
      </c>
      <c r="J27" s="4">
        <v>1</v>
      </c>
      <c r="K27" s="4" t="s">
        <v>30</v>
      </c>
      <c r="L27" s="4">
        <v>531</v>
      </c>
      <c r="M27" s="4">
        <v>531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44780</v>
      </c>
      <c r="S27" s="6">
        <v>44796</v>
      </c>
      <c r="T27" s="4" t="s">
        <v>34</v>
      </c>
      <c r="U27" s="4">
        <v>531</v>
      </c>
      <c r="V27" s="4">
        <v>0</v>
      </c>
      <c r="W27" s="4">
        <v>0</v>
      </c>
      <c r="X27" s="4" t="s">
        <v>35</v>
      </c>
      <c r="Y27" s="4" t="s">
        <v>126</v>
      </c>
    </row>
    <row r="28" s="4" customFormat="1" spans="1:25">
      <c r="A28" s="4" t="s">
        <v>127</v>
      </c>
      <c r="B28" s="4" t="s">
        <v>26</v>
      </c>
      <c r="C28" s="4" t="s">
        <v>27</v>
      </c>
      <c r="D28" s="4" t="s">
        <v>128</v>
      </c>
      <c r="E28" s="4" t="s">
        <v>129</v>
      </c>
      <c r="F28" s="6">
        <v>44780</v>
      </c>
      <c r="G28" s="6">
        <v>44781</v>
      </c>
      <c r="H28" s="4">
        <v>1</v>
      </c>
      <c r="I28" s="4">
        <v>1</v>
      </c>
      <c r="J28" s="4">
        <v>1</v>
      </c>
      <c r="K28" s="4" t="s">
        <v>30</v>
      </c>
      <c r="L28" s="4">
        <v>449</v>
      </c>
      <c r="M28" s="4">
        <v>449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44780</v>
      </c>
      <c r="S28" s="6">
        <v>44796</v>
      </c>
      <c r="T28" s="4" t="s">
        <v>34</v>
      </c>
      <c r="U28" s="4">
        <v>449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132</v>
      </c>
      <c r="E29" s="4" t="s">
        <v>133</v>
      </c>
      <c r="F29" s="6">
        <v>44780</v>
      </c>
      <c r="G29" s="6">
        <v>44781</v>
      </c>
      <c r="H29" s="4">
        <v>1</v>
      </c>
      <c r="I29" s="4">
        <v>1</v>
      </c>
      <c r="J29" s="4">
        <v>1</v>
      </c>
      <c r="K29" s="4" t="s">
        <v>30</v>
      </c>
      <c r="L29" s="4">
        <v>622</v>
      </c>
      <c r="M29" s="4">
        <v>622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44780</v>
      </c>
      <c r="S29" s="6">
        <v>44796</v>
      </c>
      <c r="T29" s="4" t="s">
        <v>34</v>
      </c>
      <c r="U29" s="4">
        <v>622</v>
      </c>
      <c r="V29" s="4">
        <v>0</v>
      </c>
      <c r="W29" s="4">
        <v>0</v>
      </c>
      <c r="X29" s="4" t="s">
        <v>35</v>
      </c>
      <c r="Y29" s="4" t="s">
        <v>135</v>
      </c>
    </row>
    <row r="30" s="4" customFormat="1" spans="1:25">
      <c r="A30" s="4" t="s">
        <v>136</v>
      </c>
      <c r="B30" s="4" t="s">
        <v>26</v>
      </c>
      <c r="C30" s="4" t="s">
        <v>137</v>
      </c>
      <c r="D30" s="4" t="s">
        <v>138</v>
      </c>
      <c r="E30" s="4" t="s">
        <v>139</v>
      </c>
      <c r="F30" s="6">
        <v>44773</v>
      </c>
      <c r="G30" s="6">
        <v>44774</v>
      </c>
      <c r="H30" s="4">
        <v>1</v>
      </c>
      <c r="I30" s="4">
        <v>1</v>
      </c>
      <c r="J30" s="4">
        <v>1</v>
      </c>
      <c r="K30" s="4" t="s">
        <v>30</v>
      </c>
      <c r="L30" s="4">
        <v>-342</v>
      </c>
      <c r="M30" s="4">
        <v>-342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44773</v>
      </c>
      <c r="S30" s="6">
        <v>44796</v>
      </c>
      <c r="U30" s="4">
        <v>0</v>
      </c>
      <c r="V30" s="4">
        <v>0</v>
      </c>
      <c r="W30" s="4">
        <v>0</v>
      </c>
      <c r="X30" s="4" t="s">
        <v>35</v>
      </c>
      <c r="Y3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A33" sqref="A33:C3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141</v>
      </c>
    </row>
    <row r="2" s="4" customFormat="1" spans="1:10">
      <c r="A2" s="5">
        <v>18545673693</v>
      </c>
      <c r="B2" s="6">
        <v>44772</v>
      </c>
      <c r="C2" s="6">
        <v>44781</v>
      </c>
      <c r="D2" s="4">
        <v>4758</v>
      </c>
      <c r="E2" s="4">
        <v>3168</v>
      </c>
      <c r="F2" s="4" t="str">
        <f>VLOOKUP(A2,HOP!A:C,3,0)</f>
        <v>2636060</v>
      </c>
      <c r="G2" s="4">
        <f>D2-E2</f>
        <v>1590</v>
      </c>
      <c r="H2" s="4" t="str">
        <f>$H$1&amp;F2</f>
        <v>，2636060</v>
      </c>
      <c r="I2" s="4" t="str">
        <f>VLOOKUP(A2,HOP!A:U,21,0)</f>
        <v>直连</v>
      </c>
      <c r="J2" s="4" t="s">
        <v>142</v>
      </c>
    </row>
    <row r="3" s="4" customFormat="1" spans="1:9">
      <c r="A3" s="5">
        <v>18552607984</v>
      </c>
      <c r="B3" s="6">
        <v>44779</v>
      </c>
      <c r="C3" s="6">
        <v>44781</v>
      </c>
      <c r="D3" s="4">
        <v>492</v>
      </c>
      <c r="E3" s="4" t="str">
        <f>VLOOKUP(A3,HOP!A:L,12,0)</f>
        <v>492.00</v>
      </c>
      <c r="F3" s="4" t="str">
        <f>VLOOKUP(A3,HOP!A:C,3,0)</f>
        <v>2636681</v>
      </c>
      <c r="G3" s="4">
        <f t="shared" ref="G3:G26" si="0">D3-E3</f>
        <v>0</v>
      </c>
      <c r="H3" s="4" t="str">
        <f t="shared" ref="H3:H26" si="1">$H$1&amp;F3</f>
        <v>，2636681</v>
      </c>
      <c r="I3" s="4" t="str">
        <f>VLOOKUP(A3,HOP!A:U,21,0)</f>
        <v>直连</v>
      </c>
    </row>
    <row r="4" s="4" customFormat="1" spans="1:9">
      <c r="A4" s="5">
        <v>18553280453</v>
      </c>
      <c r="B4" s="6">
        <v>44780</v>
      </c>
      <c r="C4" s="6">
        <v>44781</v>
      </c>
      <c r="D4" s="4">
        <v>1043</v>
      </c>
      <c r="E4" s="4" t="str">
        <f>VLOOKUP(A4,HOP!A:L,12,0)</f>
        <v>1043.00</v>
      </c>
      <c r="F4" s="4" t="str">
        <f>VLOOKUP(A4,HOP!A:C,3,0)</f>
        <v>2636763</v>
      </c>
      <c r="G4" s="4">
        <f t="shared" si="0"/>
        <v>0</v>
      </c>
      <c r="H4" s="4" t="str">
        <f t="shared" si="1"/>
        <v>，2636763</v>
      </c>
      <c r="I4" s="4" t="str">
        <f>VLOOKUP(A4,HOP!A:U,21,0)</f>
        <v>直连</v>
      </c>
    </row>
    <row r="5" s="4" customFormat="1" spans="1:9">
      <c r="A5" s="5">
        <v>18553302671</v>
      </c>
      <c r="B5" s="6">
        <v>44780</v>
      </c>
      <c r="C5" s="6">
        <v>44781</v>
      </c>
      <c r="D5" s="4">
        <v>1043</v>
      </c>
      <c r="E5" s="4" t="str">
        <f>VLOOKUP(A5,HOP!A:L,12,0)</f>
        <v>1043.00</v>
      </c>
      <c r="F5" s="4" t="str">
        <f>VLOOKUP(A5,HOP!A:C,3,0)</f>
        <v>2636765</v>
      </c>
      <c r="G5" s="4">
        <f t="shared" si="0"/>
        <v>0</v>
      </c>
      <c r="H5" s="4" t="str">
        <f t="shared" si="1"/>
        <v>，2636765</v>
      </c>
      <c r="I5" s="4" t="str">
        <f>VLOOKUP(A5,HOP!A:U,21,0)</f>
        <v>直连</v>
      </c>
    </row>
    <row r="6" s="4" customFormat="1" hidden="1" spans="1:9">
      <c r="A6" s="5">
        <v>18573984744</v>
      </c>
      <c r="B6" s="6">
        <v>44780</v>
      </c>
      <c r="C6" s="6">
        <v>44781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18574528384</v>
      </c>
      <c r="B7" s="6">
        <v>44780</v>
      </c>
      <c r="C7" s="6">
        <v>44781</v>
      </c>
      <c r="D7" s="4">
        <v>594</v>
      </c>
      <c r="E7" s="4" t="str">
        <f>VLOOKUP(A7,HOP!A:L,12,0)</f>
        <v>594.00</v>
      </c>
      <c r="F7" s="4" t="str">
        <f>VLOOKUP(A7,HOP!A:C,3,0)</f>
        <v>2638916</v>
      </c>
      <c r="G7" s="4">
        <f t="shared" si="0"/>
        <v>0</v>
      </c>
      <c r="H7" s="4" t="str">
        <f t="shared" si="1"/>
        <v>，2638916</v>
      </c>
      <c r="I7" s="4" t="str">
        <f>VLOOKUP(A7,HOP!A:U,21,0)</f>
        <v>直连</v>
      </c>
    </row>
    <row r="8" s="4" customFormat="1" hidden="1" spans="1:9">
      <c r="A8" s="5">
        <v>18613048253</v>
      </c>
      <c r="B8" s="6">
        <v>44780</v>
      </c>
      <c r="C8" s="6">
        <v>44781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18613961326</v>
      </c>
      <c r="B9" s="6">
        <v>44776</v>
      </c>
      <c r="C9" s="6">
        <v>44781</v>
      </c>
      <c r="D9" s="4">
        <v>915</v>
      </c>
      <c r="E9" s="4" t="str">
        <f>VLOOKUP(A9,HOP!A:L,12,0)</f>
        <v>915.00</v>
      </c>
      <c r="F9" s="4" t="str">
        <f>VLOOKUP(A9,HOP!A:C,3,0)</f>
        <v>2642873</v>
      </c>
      <c r="G9" s="4">
        <f t="shared" si="0"/>
        <v>0</v>
      </c>
      <c r="H9" s="4" t="str">
        <f t="shared" si="1"/>
        <v>，2642873</v>
      </c>
      <c r="I9" s="4" t="str">
        <f>VLOOKUP(A9,HOP!A:U,21,0)</f>
        <v>直连</v>
      </c>
    </row>
    <row r="10" s="4" customFormat="1" spans="1:9">
      <c r="A10" s="5">
        <v>18649809282</v>
      </c>
      <c r="B10" s="6">
        <v>44780</v>
      </c>
      <c r="C10" s="6">
        <v>44781</v>
      </c>
      <c r="D10" s="4">
        <v>337</v>
      </c>
      <c r="E10" s="4" t="str">
        <f>VLOOKUP(A10,HOP!A:L,12,0)</f>
        <v>337.00</v>
      </c>
      <c r="F10" s="4" t="str">
        <f>VLOOKUP(A10,HOP!A:C,3,0)</f>
        <v>2645896</v>
      </c>
      <c r="G10" s="4">
        <f t="shared" si="0"/>
        <v>0</v>
      </c>
      <c r="H10" s="4" t="str">
        <f t="shared" si="1"/>
        <v>，2645896</v>
      </c>
      <c r="I10" s="4" t="str">
        <f>VLOOKUP(A10,HOP!A:U,21,0)</f>
        <v>直连</v>
      </c>
    </row>
    <row r="11" s="4" customFormat="1" spans="1:9">
      <c r="A11" s="5">
        <v>18650305728</v>
      </c>
      <c r="B11" s="6">
        <v>44780</v>
      </c>
      <c r="C11" s="6">
        <v>44781</v>
      </c>
      <c r="D11" s="4">
        <v>248</v>
      </c>
      <c r="E11" s="4" t="str">
        <f>VLOOKUP(A11,HOP!A:L,12,0)</f>
        <v>248.00</v>
      </c>
      <c r="F11" s="4" t="str">
        <f>VLOOKUP(A11,HOP!A:C,3,0)</f>
        <v>2646024</v>
      </c>
      <c r="G11" s="4">
        <f t="shared" si="0"/>
        <v>0</v>
      </c>
      <c r="H11" s="4" t="str">
        <f t="shared" si="1"/>
        <v>，2646024</v>
      </c>
      <c r="I11" s="4" t="str">
        <f>VLOOKUP(A11,HOP!A:U,21,0)</f>
        <v>直连</v>
      </c>
    </row>
    <row r="12" s="4" customFormat="1" spans="1:9">
      <c r="A12" s="5">
        <v>18661328976</v>
      </c>
      <c r="B12" s="6">
        <v>44780</v>
      </c>
      <c r="C12" s="6">
        <v>44781</v>
      </c>
      <c r="D12" s="4">
        <v>204</v>
      </c>
      <c r="E12" s="4" t="str">
        <f>VLOOKUP(A12,HOP!A:L,12,0)</f>
        <v>204.00</v>
      </c>
      <c r="F12" s="4" t="str">
        <f>VLOOKUP(A12,HOP!A:C,3,0)</f>
        <v>2646933</v>
      </c>
      <c r="G12" s="4">
        <f t="shared" si="0"/>
        <v>0</v>
      </c>
      <c r="H12" s="4" t="str">
        <f t="shared" si="1"/>
        <v>，2646933</v>
      </c>
      <c r="I12" s="4" t="str">
        <f>VLOOKUP(A12,HOP!A:U,21,0)</f>
        <v>直连</v>
      </c>
    </row>
    <row r="13" s="4" customFormat="1" spans="1:9">
      <c r="A13" s="5">
        <v>18661463002</v>
      </c>
      <c r="B13" s="6">
        <v>44780</v>
      </c>
      <c r="C13" s="6">
        <v>44781</v>
      </c>
      <c r="D13" s="4">
        <v>703</v>
      </c>
      <c r="E13" s="4" t="str">
        <f>VLOOKUP(A13,HOP!A:L,12,0)</f>
        <v>703.00</v>
      </c>
      <c r="F13" s="4" t="str">
        <f>VLOOKUP(A13,HOP!A:C,3,0)</f>
        <v>2646958</v>
      </c>
      <c r="G13" s="4">
        <f t="shared" si="0"/>
        <v>0</v>
      </c>
      <c r="H13" s="4" t="str">
        <f t="shared" si="1"/>
        <v>，2646958</v>
      </c>
      <c r="I13" s="4" t="str">
        <f>VLOOKUP(A13,HOP!A:U,21,0)</f>
        <v>直连</v>
      </c>
    </row>
    <row r="14" s="4" customFormat="1" spans="1:9">
      <c r="A14" s="5">
        <v>18662319770</v>
      </c>
      <c r="B14" s="6">
        <v>44780</v>
      </c>
      <c r="C14" s="6">
        <v>44781</v>
      </c>
      <c r="D14" s="4">
        <v>258</v>
      </c>
      <c r="E14" s="4" t="str">
        <f>VLOOKUP(A14,HOP!A:L,12,0)</f>
        <v>258.00</v>
      </c>
      <c r="F14" s="4" t="str">
        <f>VLOOKUP(A14,HOP!A:C,3,0)</f>
        <v>2647118</v>
      </c>
      <c r="G14" s="4">
        <f t="shared" si="0"/>
        <v>0</v>
      </c>
      <c r="H14" s="4" t="str">
        <f t="shared" si="1"/>
        <v>，2647118</v>
      </c>
      <c r="I14" s="4" t="str">
        <f>VLOOKUP(A14,HOP!A:U,21,0)</f>
        <v>直连</v>
      </c>
    </row>
    <row r="15" s="4" customFormat="1" hidden="1" spans="1:9">
      <c r="A15" s="5">
        <v>999218662425431</v>
      </c>
      <c r="B15" s="6">
        <v>44780</v>
      </c>
      <c r="C15" s="6">
        <v>44781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18662934505</v>
      </c>
      <c r="B16" s="6">
        <v>44780</v>
      </c>
      <c r="C16" s="6">
        <v>44781</v>
      </c>
      <c r="D16" s="4">
        <v>148</v>
      </c>
      <c r="E16" s="4" t="str">
        <f>VLOOKUP(A16,HOP!A:L,12,0)</f>
        <v>148.00</v>
      </c>
      <c r="F16" s="4" t="str">
        <f>VLOOKUP(A16,HOP!A:C,3,0)</f>
        <v>2647173</v>
      </c>
      <c r="G16" s="4">
        <f t="shared" si="0"/>
        <v>0</v>
      </c>
      <c r="H16" s="4" t="str">
        <f t="shared" si="1"/>
        <v>，2647173</v>
      </c>
      <c r="I16" s="4" t="str">
        <f>VLOOKUP(A16,HOP!A:U,21,0)</f>
        <v>直连</v>
      </c>
    </row>
    <row r="17" s="4" customFormat="1" spans="1:9">
      <c r="A17" s="5">
        <v>18662948964</v>
      </c>
      <c r="B17" s="6">
        <v>44780</v>
      </c>
      <c r="C17" s="6">
        <v>44781</v>
      </c>
      <c r="D17" s="4">
        <v>936</v>
      </c>
      <c r="E17" s="4" t="str">
        <f>VLOOKUP(A17,HOP!A:L,12,0)</f>
        <v>936.00</v>
      </c>
      <c r="F17" s="4" t="str">
        <f>VLOOKUP(A17,HOP!A:C,3,0)</f>
        <v>2647176</v>
      </c>
      <c r="G17" s="4">
        <f t="shared" si="0"/>
        <v>0</v>
      </c>
      <c r="H17" s="4" t="str">
        <f t="shared" si="1"/>
        <v>，2647176</v>
      </c>
      <c r="I17" s="4" t="str">
        <f>VLOOKUP(A17,HOP!A:U,21,0)</f>
        <v>直连</v>
      </c>
    </row>
    <row r="18" s="4" customFormat="1" hidden="1" spans="1:9">
      <c r="A18" s="5">
        <v>999218662992922</v>
      </c>
      <c r="B18" s="6">
        <v>44780</v>
      </c>
      <c r="C18" s="6">
        <v>44781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18662996978</v>
      </c>
      <c r="B19" s="6">
        <v>44780</v>
      </c>
      <c r="C19" s="6">
        <v>44781</v>
      </c>
      <c r="D19" s="4">
        <v>301</v>
      </c>
      <c r="E19" s="4" t="str">
        <f>VLOOKUP(A19,HOP!A:L,12,0)</f>
        <v>301.00</v>
      </c>
      <c r="F19" s="4" t="str">
        <f>VLOOKUP(A19,HOP!A:C,3,0)</f>
        <v>2647182</v>
      </c>
      <c r="G19" s="4">
        <f t="shared" si="0"/>
        <v>0</v>
      </c>
      <c r="H19" s="4" t="str">
        <f t="shared" si="1"/>
        <v>，2647182</v>
      </c>
      <c r="I19" s="4" t="str">
        <f>VLOOKUP(A19,HOP!A:U,21,0)</f>
        <v>直连</v>
      </c>
    </row>
    <row r="20" s="4" customFormat="1" spans="1:9">
      <c r="A20" s="5">
        <v>18668726849</v>
      </c>
      <c r="B20" s="6">
        <v>44780</v>
      </c>
      <c r="C20" s="6">
        <v>44781</v>
      </c>
      <c r="D20" s="4">
        <v>411</v>
      </c>
      <c r="E20" s="4" t="str">
        <f>VLOOKUP(A20,HOP!A:L,12,0)</f>
        <v>411.00</v>
      </c>
      <c r="F20" s="4" t="str">
        <f>VLOOKUP(A20,HOP!A:C,3,0)</f>
        <v>2647474</v>
      </c>
      <c r="G20" s="4">
        <f t="shared" si="0"/>
        <v>0</v>
      </c>
      <c r="H20" s="4" t="str">
        <f t="shared" si="1"/>
        <v>，2647474</v>
      </c>
      <c r="I20" s="4" t="str">
        <f>VLOOKUP(A20,HOP!A:U,21,0)</f>
        <v>直连</v>
      </c>
    </row>
    <row r="21" s="4" customFormat="1" spans="1:9">
      <c r="A21" s="5">
        <v>999218669455601</v>
      </c>
      <c r="B21" s="6">
        <v>44780</v>
      </c>
      <c r="C21" s="6">
        <v>44781</v>
      </c>
      <c r="D21" s="4">
        <v>230</v>
      </c>
      <c r="E21" s="4" t="str">
        <f>VLOOKUP(A21,HOP!A:L,12,0)</f>
        <v>230.00</v>
      </c>
      <c r="F21" s="4" t="str">
        <f>VLOOKUP(A21,HOP!A:C,3,0)</f>
        <v>2647532</v>
      </c>
      <c r="G21" s="4">
        <f t="shared" si="0"/>
        <v>0</v>
      </c>
      <c r="H21" s="4" t="str">
        <f t="shared" si="1"/>
        <v>，2647532</v>
      </c>
      <c r="I21" s="4" t="str">
        <f>VLOOKUP(A21,HOP!A:U,21,0)</f>
        <v>直连</v>
      </c>
    </row>
    <row r="22" s="4" customFormat="1" spans="1:9">
      <c r="A22" s="5">
        <v>18669491668</v>
      </c>
      <c r="B22" s="6">
        <v>44780</v>
      </c>
      <c r="C22" s="6">
        <v>44781</v>
      </c>
      <c r="D22" s="4">
        <v>212</v>
      </c>
      <c r="E22" s="4" t="str">
        <f>VLOOKUP(A22,HOP!A:L,12,0)</f>
        <v>212.00</v>
      </c>
      <c r="F22" s="4" t="str">
        <f>VLOOKUP(A22,HOP!A:C,3,0)</f>
        <v>2647536</v>
      </c>
      <c r="G22" s="4">
        <f t="shared" si="0"/>
        <v>0</v>
      </c>
      <c r="H22" s="4" t="str">
        <f t="shared" si="1"/>
        <v>，2647536</v>
      </c>
      <c r="I22" s="4" t="str">
        <f>VLOOKUP(A22,HOP!A:U,21,0)</f>
        <v>直连</v>
      </c>
    </row>
    <row r="23" s="4" customFormat="1" spans="1:9">
      <c r="A23" s="5">
        <v>18669999610</v>
      </c>
      <c r="B23" s="6">
        <v>44780</v>
      </c>
      <c r="C23" s="6">
        <v>44781</v>
      </c>
      <c r="D23" s="4">
        <v>531</v>
      </c>
      <c r="E23" s="4" t="str">
        <f>VLOOKUP(A23,HOP!A:L,12,0)</f>
        <v>531.00</v>
      </c>
      <c r="F23" s="4" t="str">
        <f>VLOOKUP(A23,HOP!A:C,3,0)</f>
        <v>2647586</v>
      </c>
      <c r="G23" s="4">
        <f t="shared" si="0"/>
        <v>0</v>
      </c>
      <c r="H23" s="4" t="str">
        <f t="shared" si="1"/>
        <v>，2647586</v>
      </c>
      <c r="I23" s="4" t="str">
        <f>VLOOKUP(A23,HOP!A:U,21,0)</f>
        <v>直连</v>
      </c>
    </row>
    <row r="24" s="4" customFormat="1" spans="1:9">
      <c r="A24" s="5">
        <v>18670499320</v>
      </c>
      <c r="B24" s="6">
        <v>44780</v>
      </c>
      <c r="C24" s="6">
        <v>44781</v>
      </c>
      <c r="D24" s="4">
        <v>449</v>
      </c>
      <c r="E24" s="4" t="str">
        <f>VLOOKUP(A24,HOP!A:L,12,0)</f>
        <v>449.00</v>
      </c>
      <c r="F24" s="4" t="str">
        <f>VLOOKUP(A24,HOP!A:C,3,0)</f>
        <v>2647643</v>
      </c>
      <c r="G24" s="4">
        <f t="shared" si="0"/>
        <v>0</v>
      </c>
      <c r="H24" s="4" t="str">
        <f t="shared" si="1"/>
        <v>，2647643</v>
      </c>
      <c r="I24" s="4" t="str">
        <f>VLOOKUP(A24,HOP!A:U,21,0)</f>
        <v>直连</v>
      </c>
    </row>
    <row r="25" s="4" customFormat="1" spans="1:9">
      <c r="A25" s="5">
        <v>999218671550906</v>
      </c>
      <c r="B25" s="6">
        <v>44780</v>
      </c>
      <c r="C25" s="6">
        <v>44781</v>
      </c>
      <c r="D25" s="4">
        <v>622</v>
      </c>
      <c r="E25" s="4" t="str">
        <f>VLOOKUP(A25,HOP!A:L,12,0)</f>
        <v>622.00</v>
      </c>
      <c r="F25" s="4" t="str">
        <f>VLOOKUP(A25,HOP!A:C,3,0)</f>
        <v>2647771</v>
      </c>
      <c r="G25" s="4">
        <f t="shared" si="0"/>
        <v>0</v>
      </c>
      <c r="H25" s="4" t="str">
        <f t="shared" si="1"/>
        <v>，2647771</v>
      </c>
      <c r="I25" s="4" t="str">
        <f>VLOOKUP(A25,HOP!A:U,21,0)</f>
        <v>直连</v>
      </c>
    </row>
    <row r="26" s="4" customFormat="1" spans="1:10">
      <c r="A26" s="5">
        <v>18574728206</v>
      </c>
      <c r="B26" s="6">
        <v>44773</v>
      </c>
      <c r="C26" s="6">
        <v>44774</v>
      </c>
      <c r="D26" s="4">
        <v>-342</v>
      </c>
      <c r="E26" s="4" t="e">
        <f>VLOOKUP(A26,HOP!A:L,12,0)</f>
        <v>#N/A</v>
      </c>
      <c r="F26" s="4">
        <v>2638945</v>
      </c>
      <c r="G26" s="4" t="e">
        <f t="shared" si="0"/>
        <v>#N/A</v>
      </c>
      <c r="H26" s="4" t="str">
        <f t="shared" si="1"/>
        <v>，2638945</v>
      </c>
      <c r="I26" s="4" t="e">
        <f>VLOOKUP(A26,HOP!A:U,21,0)</f>
        <v>#N/A</v>
      </c>
      <c r="J26" s="4" t="s">
        <v>143</v>
      </c>
    </row>
    <row r="28" spans="4:4">
      <c r="D28" s="4">
        <f>SUM(D2:D27)</f>
        <v>14093</v>
      </c>
    </row>
    <row r="29" spans="4:4">
      <c r="D29" s="4" t="s">
        <v>144</v>
      </c>
    </row>
    <row r="33" spans="1:3">
      <c r="A33" s="4" t="s">
        <v>145</v>
      </c>
      <c r="C33" s="4">
        <v>12503</v>
      </c>
    </row>
    <row r="34" spans="1:3">
      <c r="A34" s="4" t="s">
        <v>146</v>
      </c>
      <c r="C34" s="4">
        <v>1590</v>
      </c>
    </row>
    <row r="35" spans="1:3">
      <c r="A35" s="4" t="s">
        <v>147</v>
      </c>
      <c r="C35" s="4">
        <f>SUBTOTAL(9,C33:C34)</f>
        <v>14093</v>
      </c>
    </row>
  </sheetData>
  <autoFilter ref="A1:X26">
    <filterColumn colId="3">
      <filters>
        <filter val="411"/>
        <filter val="212"/>
        <filter val="492"/>
        <filter val="594"/>
        <filter val="915"/>
        <filter val="258"/>
        <filter val="4758"/>
        <filter val="622"/>
        <filter val="230"/>
        <filter val="531"/>
        <filter val="936"/>
        <filter val="337"/>
        <filter val="301"/>
        <filter val="-342"/>
        <filter val="703"/>
        <filter val="1043"/>
        <filter val="204"/>
        <filter val="148"/>
        <filter val="248"/>
        <filter val="4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148</v>
      </c>
      <c r="B1" s="2" t="s">
        <v>149</v>
      </c>
      <c r="C1" s="2" t="s">
        <v>150</v>
      </c>
      <c r="D1" s="2" t="s">
        <v>151</v>
      </c>
      <c r="E1" s="2" t="s">
        <v>13</v>
      </c>
      <c r="F1" s="2" t="s">
        <v>5</v>
      </c>
      <c r="G1" s="2" t="s">
        <v>6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  <c r="U1" s="2" t="s">
        <v>165</v>
      </c>
    </row>
    <row r="2" s="1" customFormat="1" spans="1:21">
      <c r="A2" s="3">
        <v>999218671550906</v>
      </c>
      <c r="B2" s="1" t="s">
        <v>166</v>
      </c>
      <c r="C2" s="1" t="s">
        <v>167</v>
      </c>
      <c r="D2" s="1" t="s">
        <v>168</v>
      </c>
      <c r="E2" s="1" t="s">
        <v>134</v>
      </c>
      <c r="F2" s="1" t="s">
        <v>166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  <c r="U2" s="1" t="s">
        <v>180</v>
      </c>
    </row>
    <row r="3" s="1" customFormat="1" spans="1:21">
      <c r="A3" s="3">
        <v>18670499320</v>
      </c>
      <c r="B3" s="1" t="s">
        <v>166</v>
      </c>
      <c r="C3" s="1" t="s">
        <v>181</v>
      </c>
      <c r="D3" s="1" t="s">
        <v>182</v>
      </c>
      <c r="E3" s="1" t="s">
        <v>183</v>
      </c>
      <c r="F3" s="1" t="s">
        <v>166</v>
      </c>
      <c r="G3" s="1" t="s">
        <v>169</v>
      </c>
      <c r="H3" s="1" t="s">
        <v>170</v>
      </c>
      <c r="I3" s="1" t="s">
        <v>184</v>
      </c>
      <c r="J3" s="1" t="s">
        <v>172</v>
      </c>
      <c r="K3" s="1" t="s">
        <v>184</v>
      </c>
      <c r="L3" s="1" t="s">
        <v>184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185</v>
      </c>
      <c r="S3" s="1" t="s">
        <v>178</v>
      </c>
      <c r="T3" s="1" t="s">
        <v>179</v>
      </c>
      <c r="U3" s="1" t="s">
        <v>180</v>
      </c>
    </row>
    <row r="4" s="1" customFormat="1" spans="1:21">
      <c r="A4" s="3">
        <v>18669999610</v>
      </c>
      <c r="B4" s="1" t="s">
        <v>166</v>
      </c>
      <c r="C4" s="1" t="s">
        <v>186</v>
      </c>
      <c r="D4" s="1" t="s">
        <v>187</v>
      </c>
      <c r="E4" s="1" t="s">
        <v>125</v>
      </c>
      <c r="F4" s="1" t="s">
        <v>166</v>
      </c>
      <c r="G4" s="1" t="s">
        <v>169</v>
      </c>
      <c r="H4" s="1" t="s">
        <v>170</v>
      </c>
      <c r="I4" s="1" t="s">
        <v>188</v>
      </c>
      <c r="J4" s="1" t="s">
        <v>172</v>
      </c>
      <c r="K4" s="1" t="s">
        <v>188</v>
      </c>
      <c r="L4" s="1" t="s">
        <v>188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176</v>
      </c>
      <c r="R4" s="1" t="s">
        <v>189</v>
      </c>
      <c r="S4" s="1" t="s">
        <v>178</v>
      </c>
      <c r="T4" s="1" t="s">
        <v>179</v>
      </c>
      <c r="U4" s="1" t="s">
        <v>180</v>
      </c>
    </row>
    <row r="5" s="1" customFormat="1" spans="1:21">
      <c r="A5" s="3">
        <v>18669491668</v>
      </c>
      <c r="B5" s="1" t="s">
        <v>166</v>
      </c>
      <c r="C5" s="1" t="s">
        <v>190</v>
      </c>
      <c r="D5" s="1" t="s">
        <v>191</v>
      </c>
      <c r="E5" s="1" t="s">
        <v>121</v>
      </c>
      <c r="F5" s="1" t="s">
        <v>166</v>
      </c>
      <c r="G5" s="1" t="s">
        <v>169</v>
      </c>
      <c r="H5" s="1" t="s">
        <v>170</v>
      </c>
      <c r="I5" s="1" t="s">
        <v>192</v>
      </c>
      <c r="J5" s="1" t="s">
        <v>172</v>
      </c>
      <c r="K5" s="1" t="s">
        <v>192</v>
      </c>
      <c r="L5" s="1" t="s">
        <v>192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176</v>
      </c>
      <c r="R5" s="1" t="s">
        <v>193</v>
      </c>
      <c r="S5" s="1" t="s">
        <v>178</v>
      </c>
      <c r="T5" s="1" t="s">
        <v>179</v>
      </c>
      <c r="U5" s="1" t="s">
        <v>180</v>
      </c>
    </row>
    <row r="6" s="1" customFormat="1" spans="1:21">
      <c r="A6" s="3">
        <v>999218669455601</v>
      </c>
      <c r="B6" s="1" t="s">
        <v>166</v>
      </c>
      <c r="C6" s="1" t="s">
        <v>194</v>
      </c>
      <c r="D6" s="1" t="s">
        <v>195</v>
      </c>
      <c r="E6" s="1" t="s">
        <v>116</v>
      </c>
      <c r="F6" s="1" t="s">
        <v>166</v>
      </c>
      <c r="G6" s="1" t="s">
        <v>169</v>
      </c>
      <c r="H6" s="1" t="s">
        <v>170</v>
      </c>
      <c r="I6" s="1" t="s">
        <v>196</v>
      </c>
      <c r="J6" s="1" t="s">
        <v>172</v>
      </c>
      <c r="K6" s="1" t="s">
        <v>196</v>
      </c>
      <c r="L6" s="1" t="s">
        <v>196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176</v>
      </c>
      <c r="R6" s="1" t="s">
        <v>197</v>
      </c>
      <c r="S6" s="1" t="s">
        <v>178</v>
      </c>
      <c r="T6" s="1" t="s">
        <v>179</v>
      </c>
      <c r="U6" s="1" t="s">
        <v>180</v>
      </c>
    </row>
    <row r="7" s="1" customFormat="1" spans="1:21">
      <c r="A7" s="3">
        <v>18668726849</v>
      </c>
      <c r="B7" s="1" t="s">
        <v>166</v>
      </c>
      <c r="C7" s="1" t="s">
        <v>198</v>
      </c>
      <c r="D7" s="1" t="s">
        <v>199</v>
      </c>
      <c r="E7" s="1" t="s">
        <v>200</v>
      </c>
      <c r="F7" s="1" t="s">
        <v>166</v>
      </c>
      <c r="G7" s="1" t="s">
        <v>169</v>
      </c>
      <c r="H7" s="1" t="s">
        <v>170</v>
      </c>
      <c r="I7" s="1" t="s">
        <v>201</v>
      </c>
      <c r="J7" s="1" t="s">
        <v>172</v>
      </c>
      <c r="K7" s="1" t="s">
        <v>201</v>
      </c>
      <c r="L7" s="1" t="s">
        <v>201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176</v>
      </c>
      <c r="R7" s="1" t="s">
        <v>202</v>
      </c>
      <c r="S7" s="1" t="s">
        <v>178</v>
      </c>
      <c r="T7" s="1" t="s">
        <v>179</v>
      </c>
      <c r="U7" s="1" t="s">
        <v>180</v>
      </c>
    </row>
    <row r="8" s="1" customFormat="1" spans="1:21">
      <c r="A8" s="3">
        <v>18662996978</v>
      </c>
      <c r="B8" s="1" t="s">
        <v>166</v>
      </c>
      <c r="C8" s="1" t="s">
        <v>203</v>
      </c>
      <c r="D8" s="1" t="s">
        <v>204</v>
      </c>
      <c r="E8" s="1" t="s">
        <v>108</v>
      </c>
      <c r="F8" s="1" t="s">
        <v>166</v>
      </c>
      <c r="G8" s="1" t="s">
        <v>169</v>
      </c>
      <c r="H8" s="1" t="s">
        <v>170</v>
      </c>
      <c r="I8" s="1" t="s">
        <v>205</v>
      </c>
      <c r="J8" s="1" t="s">
        <v>172</v>
      </c>
      <c r="K8" s="1" t="s">
        <v>205</v>
      </c>
      <c r="L8" s="1" t="s">
        <v>205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176</v>
      </c>
      <c r="R8" s="1" t="s">
        <v>206</v>
      </c>
      <c r="S8" s="1" t="s">
        <v>178</v>
      </c>
      <c r="T8" s="1" t="s">
        <v>179</v>
      </c>
      <c r="U8" s="1" t="s">
        <v>180</v>
      </c>
    </row>
    <row r="9" s="1" customFormat="1" spans="1:21">
      <c r="A9" s="3">
        <v>18662948964</v>
      </c>
      <c r="B9" s="1" t="s">
        <v>166</v>
      </c>
      <c r="C9" s="1" t="s">
        <v>207</v>
      </c>
      <c r="D9" s="1" t="s">
        <v>208</v>
      </c>
      <c r="E9" s="1" t="s">
        <v>209</v>
      </c>
      <c r="F9" s="1" t="s">
        <v>166</v>
      </c>
      <c r="G9" s="1" t="s">
        <v>169</v>
      </c>
      <c r="H9" s="1" t="s">
        <v>170</v>
      </c>
      <c r="I9" s="1" t="s">
        <v>210</v>
      </c>
      <c r="J9" s="1" t="s">
        <v>172</v>
      </c>
      <c r="K9" s="1" t="s">
        <v>210</v>
      </c>
      <c r="L9" s="1" t="s">
        <v>210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176</v>
      </c>
      <c r="R9" s="1" t="s">
        <v>211</v>
      </c>
      <c r="S9" s="1" t="s">
        <v>178</v>
      </c>
      <c r="T9" s="1" t="s">
        <v>179</v>
      </c>
      <c r="U9" s="1" t="s">
        <v>180</v>
      </c>
    </row>
    <row r="10" s="1" customFormat="1" spans="1:21">
      <c r="A10" s="3">
        <v>18662934505</v>
      </c>
      <c r="B10" s="1" t="s">
        <v>166</v>
      </c>
      <c r="C10" s="1" t="s">
        <v>212</v>
      </c>
      <c r="D10" s="1" t="s">
        <v>213</v>
      </c>
      <c r="E10" s="1" t="s">
        <v>96</v>
      </c>
      <c r="F10" s="1" t="s">
        <v>166</v>
      </c>
      <c r="G10" s="1" t="s">
        <v>169</v>
      </c>
      <c r="H10" s="1" t="s">
        <v>170</v>
      </c>
      <c r="I10" s="1" t="s">
        <v>214</v>
      </c>
      <c r="J10" s="1" t="s">
        <v>172</v>
      </c>
      <c r="K10" s="1" t="s">
        <v>214</v>
      </c>
      <c r="L10" s="1" t="s">
        <v>214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176</v>
      </c>
      <c r="R10" s="1" t="s">
        <v>215</v>
      </c>
      <c r="S10" s="1" t="s">
        <v>178</v>
      </c>
      <c r="T10" s="1" t="s">
        <v>179</v>
      </c>
      <c r="U10" s="1" t="s">
        <v>180</v>
      </c>
    </row>
    <row r="11" s="1" customFormat="1" spans="1:21">
      <c r="A11" s="3">
        <v>18662319770</v>
      </c>
      <c r="B11" s="1" t="s">
        <v>166</v>
      </c>
      <c r="C11" s="1" t="s">
        <v>216</v>
      </c>
      <c r="D11" s="1" t="s">
        <v>217</v>
      </c>
      <c r="E11" s="1" t="s">
        <v>87</v>
      </c>
      <c r="F11" s="1" t="s">
        <v>166</v>
      </c>
      <c r="G11" s="1" t="s">
        <v>169</v>
      </c>
      <c r="H11" s="1" t="s">
        <v>170</v>
      </c>
      <c r="I11" s="1" t="s">
        <v>218</v>
      </c>
      <c r="J11" s="1" t="s">
        <v>172</v>
      </c>
      <c r="K11" s="1" t="s">
        <v>218</v>
      </c>
      <c r="L11" s="1" t="s">
        <v>218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176</v>
      </c>
      <c r="R11" s="1" t="s">
        <v>219</v>
      </c>
      <c r="S11" s="1" t="s">
        <v>178</v>
      </c>
      <c r="T11" s="1" t="s">
        <v>179</v>
      </c>
      <c r="U11" s="1" t="s">
        <v>180</v>
      </c>
    </row>
    <row r="12" s="1" customFormat="1" spans="1:21">
      <c r="A12" s="3">
        <v>18661463002</v>
      </c>
      <c r="B12" s="1" t="s">
        <v>166</v>
      </c>
      <c r="C12" s="1" t="s">
        <v>220</v>
      </c>
      <c r="D12" s="1" t="s">
        <v>221</v>
      </c>
      <c r="E12" s="1" t="s">
        <v>222</v>
      </c>
      <c r="F12" s="1" t="s">
        <v>166</v>
      </c>
      <c r="G12" s="1" t="s">
        <v>169</v>
      </c>
      <c r="H12" s="1" t="s">
        <v>170</v>
      </c>
      <c r="I12" s="1" t="s">
        <v>223</v>
      </c>
      <c r="J12" s="1" t="s">
        <v>172</v>
      </c>
      <c r="K12" s="1" t="s">
        <v>223</v>
      </c>
      <c r="L12" s="1" t="s">
        <v>223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176</v>
      </c>
      <c r="R12" s="1" t="s">
        <v>224</v>
      </c>
      <c r="S12" s="1" t="s">
        <v>178</v>
      </c>
      <c r="T12" s="1" t="s">
        <v>179</v>
      </c>
      <c r="U12" s="1" t="s">
        <v>180</v>
      </c>
    </row>
    <row r="13" s="1" customFormat="1" spans="1:21">
      <c r="A13" s="3">
        <v>18661328976</v>
      </c>
      <c r="B13" s="1" t="s">
        <v>166</v>
      </c>
      <c r="C13" s="1" t="s">
        <v>225</v>
      </c>
      <c r="D13" s="1" t="s">
        <v>226</v>
      </c>
      <c r="E13" s="1" t="s">
        <v>79</v>
      </c>
      <c r="F13" s="1" t="s">
        <v>166</v>
      </c>
      <c r="G13" s="1" t="s">
        <v>169</v>
      </c>
      <c r="H13" s="1" t="s">
        <v>170</v>
      </c>
      <c r="I13" s="1" t="s">
        <v>227</v>
      </c>
      <c r="J13" s="1" t="s">
        <v>172</v>
      </c>
      <c r="K13" s="1" t="s">
        <v>227</v>
      </c>
      <c r="L13" s="1" t="s">
        <v>227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176</v>
      </c>
      <c r="R13" s="1" t="s">
        <v>228</v>
      </c>
      <c r="S13" s="1" t="s">
        <v>178</v>
      </c>
      <c r="T13" s="1" t="s">
        <v>179</v>
      </c>
      <c r="U13" s="1" t="s">
        <v>180</v>
      </c>
    </row>
    <row r="14" s="1" customFormat="1" spans="1:21">
      <c r="A14" s="3">
        <v>18650305728</v>
      </c>
      <c r="B14" s="1" t="s">
        <v>229</v>
      </c>
      <c r="C14" s="1" t="s">
        <v>230</v>
      </c>
      <c r="D14" s="1" t="s">
        <v>231</v>
      </c>
      <c r="E14" s="1" t="s">
        <v>75</v>
      </c>
      <c r="F14" s="1" t="s">
        <v>166</v>
      </c>
      <c r="G14" s="1" t="s">
        <v>169</v>
      </c>
      <c r="H14" s="1" t="s">
        <v>170</v>
      </c>
      <c r="I14" s="1" t="s">
        <v>232</v>
      </c>
      <c r="J14" s="1" t="s">
        <v>172</v>
      </c>
      <c r="K14" s="1" t="s">
        <v>232</v>
      </c>
      <c r="L14" s="1" t="s">
        <v>232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176</v>
      </c>
      <c r="R14" s="1" t="s">
        <v>233</v>
      </c>
      <c r="S14" s="1" t="s">
        <v>178</v>
      </c>
      <c r="T14" s="1" t="s">
        <v>179</v>
      </c>
      <c r="U14" s="1" t="s">
        <v>180</v>
      </c>
    </row>
    <row r="15" s="1" customFormat="1" spans="1:21">
      <c r="A15" s="3">
        <v>18649809282</v>
      </c>
      <c r="B15" s="1" t="s">
        <v>229</v>
      </c>
      <c r="C15" s="1" t="s">
        <v>234</v>
      </c>
      <c r="D15" s="1" t="s">
        <v>231</v>
      </c>
      <c r="E15" s="1" t="s">
        <v>72</v>
      </c>
      <c r="F15" s="1" t="s">
        <v>166</v>
      </c>
      <c r="G15" s="1" t="s">
        <v>169</v>
      </c>
      <c r="H15" s="1" t="s">
        <v>170</v>
      </c>
      <c r="I15" s="1" t="s">
        <v>235</v>
      </c>
      <c r="J15" s="1" t="s">
        <v>172</v>
      </c>
      <c r="K15" s="1" t="s">
        <v>235</v>
      </c>
      <c r="L15" s="1" t="s">
        <v>235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176</v>
      </c>
      <c r="R15" s="1" t="s">
        <v>236</v>
      </c>
      <c r="S15" s="1" t="s">
        <v>178</v>
      </c>
      <c r="T15" s="1" t="s">
        <v>179</v>
      </c>
      <c r="U15" s="1" t="s">
        <v>180</v>
      </c>
    </row>
    <row r="16" s="1" customFormat="1" spans="1:21">
      <c r="A16" s="3">
        <v>18613961326</v>
      </c>
      <c r="B16" s="1" t="s">
        <v>237</v>
      </c>
      <c r="C16" s="1" t="s">
        <v>238</v>
      </c>
      <c r="D16" s="1" t="s">
        <v>239</v>
      </c>
      <c r="E16" s="1" t="s">
        <v>68</v>
      </c>
      <c r="F16" s="1" t="s">
        <v>237</v>
      </c>
      <c r="G16" s="1" t="s">
        <v>169</v>
      </c>
      <c r="H16" s="1" t="s">
        <v>170</v>
      </c>
      <c r="I16" s="1" t="s">
        <v>240</v>
      </c>
      <c r="J16" s="1" t="s">
        <v>172</v>
      </c>
      <c r="K16" s="1" t="s">
        <v>240</v>
      </c>
      <c r="L16" s="1" t="s">
        <v>240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176</v>
      </c>
      <c r="R16" s="1" t="s">
        <v>241</v>
      </c>
      <c r="S16" s="1" t="s">
        <v>178</v>
      </c>
      <c r="T16" s="1" t="s">
        <v>179</v>
      </c>
      <c r="U16" s="1" t="s">
        <v>180</v>
      </c>
    </row>
    <row r="17" s="1" customFormat="1" spans="1:21">
      <c r="A17" s="3">
        <v>18574528384</v>
      </c>
      <c r="B17" s="1" t="s">
        <v>242</v>
      </c>
      <c r="C17" s="1" t="s">
        <v>243</v>
      </c>
      <c r="D17" s="1" t="s">
        <v>244</v>
      </c>
      <c r="E17" s="1" t="s">
        <v>245</v>
      </c>
      <c r="F17" s="1" t="s">
        <v>166</v>
      </c>
      <c r="G17" s="1" t="s">
        <v>169</v>
      </c>
      <c r="H17" s="1" t="s">
        <v>170</v>
      </c>
      <c r="I17" s="1" t="s">
        <v>246</v>
      </c>
      <c r="J17" s="1" t="s">
        <v>172</v>
      </c>
      <c r="K17" s="1" t="s">
        <v>246</v>
      </c>
      <c r="L17" s="1" t="s">
        <v>246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176</v>
      </c>
      <c r="R17" s="1" t="s">
        <v>247</v>
      </c>
      <c r="S17" s="1" t="s">
        <v>178</v>
      </c>
      <c r="T17" s="1" t="s">
        <v>179</v>
      </c>
      <c r="U17" s="1" t="s">
        <v>180</v>
      </c>
    </row>
    <row r="18" s="1" customFormat="1" spans="1:21">
      <c r="A18" s="3">
        <v>18553302671</v>
      </c>
      <c r="B18" s="1" t="s">
        <v>248</v>
      </c>
      <c r="C18" s="1" t="s">
        <v>249</v>
      </c>
      <c r="D18" s="1" t="s">
        <v>250</v>
      </c>
      <c r="E18" s="1" t="s">
        <v>251</v>
      </c>
      <c r="F18" s="1" t="s">
        <v>166</v>
      </c>
      <c r="G18" s="1" t="s">
        <v>169</v>
      </c>
      <c r="H18" s="1" t="s">
        <v>170</v>
      </c>
      <c r="I18" s="1" t="s">
        <v>252</v>
      </c>
      <c r="J18" s="1" t="s">
        <v>172</v>
      </c>
      <c r="K18" s="1" t="s">
        <v>252</v>
      </c>
      <c r="L18" s="1" t="s">
        <v>252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176</v>
      </c>
      <c r="R18" s="1" t="s">
        <v>253</v>
      </c>
      <c r="S18" s="1" t="s">
        <v>178</v>
      </c>
      <c r="T18" s="1" t="s">
        <v>179</v>
      </c>
      <c r="U18" s="1" t="s">
        <v>180</v>
      </c>
    </row>
    <row r="19" s="1" customFormat="1" spans="1:21">
      <c r="A19" s="3">
        <v>18553280453</v>
      </c>
      <c r="B19" s="1" t="s">
        <v>248</v>
      </c>
      <c r="C19" s="1" t="s">
        <v>254</v>
      </c>
      <c r="D19" s="1" t="s">
        <v>250</v>
      </c>
      <c r="E19" s="1" t="s">
        <v>255</v>
      </c>
      <c r="F19" s="1" t="s">
        <v>166</v>
      </c>
      <c r="G19" s="1" t="s">
        <v>169</v>
      </c>
      <c r="H19" s="1" t="s">
        <v>170</v>
      </c>
      <c r="I19" s="1" t="s">
        <v>252</v>
      </c>
      <c r="J19" s="1" t="s">
        <v>172</v>
      </c>
      <c r="K19" s="1" t="s">
        <v>252</v>
      </c>
      <c r="L19" s="1" t="s">
        <v>252</v>
      </c>
      <c r="M19" s="1" t="s">
        <v>173</v>
      </c>
      <c r="N19" s="1" t="s">
        <v>173</v>
      </c>
      <c r="O19" s="1" t="s">
        <v>174</v>
      </c>
      <c r="P19" s="1" t="s">
        <v>175</v>
      </c>
      <c r="Q19" s="1" t="s">
        <v>176</v>
      </c>
      <c r="R19" s="1" t="s">
        <v>256</v>
      </c>
      <c r="S19" s="1" t="s">
        <v>178</v>
      </c>
      <c r="T19" s="1" t="s">
        <v>179</v>
      </c>
      <c r="U19" s="1" t="s">
        <v>180</v>
      </c>
    </row>
    <row r="20" s="1" customFormat="1" spans="1:21">
      <c r="A20" s="3">
        <v>18552607984</v>
      </c>
      <c r="B20" s="1" t="s">
        <v>248</v>
      </c>
      <c r="C20" s="1" t="s">
        <v>257</v>
      </c>
      <c r="D20" s="1" t="s">
        <v>258</v>
      </c>
      <c r="E20" s="1" t="s">
        <v>40</v>
      </c>
      <c r="F20" s="1" t="s">
        <v>229</v>
      </c>
      <c r="G20" s="1" t="s">
        <v>169</v>
      </c>
      <c r="H20" s="1" t="s">
        <v>170</v>
      </c>
      <c r="I20" s="1" t="s">
        <v>259</v>
      </c>
      <c r="J20" s="1" t="s">
        <v>172</v>
      </c>
      <c r="K20" s="1" t="s">
        <v>259</v>
      </c>
      <c r="L20" s="1" t="s">
        <v>259</v>
      </c>
      <c r="M20" s="1" t="s">
        <v>173</v>
      </c>
      <c r="N20" s="1" t="s">
        <v>173</v>
      </c>
      <c r="O20" s="1" t="s">
        <v>174</v>
      </c>
      <c r="P20" s="1" t="s">
        <v>175</v>
      </c>
      <c r="Q20" s="1" t="s">
        <v>176</v>
      </c>
      <c r="R20" s="1" t="s">
        <v>260</v>
      </c>
      <c r="S20" s="1" t="s">
        <v>178</v>
      </c>
      <c r="T20" s="1" t="s">
        <v>179</v>
      </c>
      <c r="U20" s="1" t="s">
        <v>180</v>
      </c>
    </row>
    <row r="21" s="1" customFormat="1" spans="1:21">
      <c r="A21" s="3">
        <v>18545673693</v>
      </c>
      <c r="B21" s="1" t="s">
        <v>261</v>
      </c>
      <c r="C21" s="1" t="s">
        <v>262</v>
      </c>
      <c r="D21" s="1" t="s">
        <v>263</v>
      </c>
      <c r="E21" s="1" t="s">
        <v>31</v>
      </c>
      <c r="F21" s="1" t="s">
        <v>264</v>
      </c>
      <c r="G21" s="1" t="s">
        <v>169</v>
      </c>
      <c r="H21" s="1" t="s">
        <v>170</v>
      </c>
      <c r="I21" s="1" t="s">
        <v>265</v>
      </c>
      <c r="J21" s="1" t="s">
        <v>172</v>
      </c>
      <c r="K21" s="1" t="s">
        <v>265</v>
      </c>
      <c r="L21" s="1" t="s">
        <v>266</v>
      </c>
      <c r="M21" s="1" t="s">
        <v>267</v>
      </c>
      <c r="N21" s="1" t="s">
        <v>267</v>
      </c>
      <c r="O21" s="1" t="s">
        <v>174</v>
      </c>
      <c r="P21" s="1" t="s">
        <v>175</v>
      </c>
      <c r="Q21" s="1" t="s">
        <v>176</v>
      </c>
      <c r="R21" s="1" t="s">
        <v>268</v>
      </c>
      <c r="S21" s="1" t="s">
        <v>178</v>
      </c>
      <c r="T21" s="1" t="s">
        <v>179</v>
      </c>
      <c r="U21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2022-08-23T01:27:00Z</dcterms:created>
  <dcterms:modified xsi:type="dcterms:W3CDTF">2022-08-23T07:21:25Z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F6604105197F44C08442C58318917037</vt:lpwstr>
  </property>
  <property fmtid="{D5CDD505-2E9C-101B-9397-08002B2CF9AE}" pid="3" name="KSOProductBuildVer">
    <vt:lpwstr>2052-11.1.0.12302</vt:lpwstr>
  </property>
</Properties>
</file>