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<sst xmlns="http://schemas.openxmlformats.org/spreadsheetml/2006/main" count="118" uniqueCount="82">
  <si>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</si>
  <si>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</si>
  <si>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</si>
  <si>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</si>
  <si>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</si>
  <si>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</si>
  <si>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</si>
  <si>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</si>
  <si>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</si>
  <si>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</si>
  <si>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</si>
  <si>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</si>
  <si>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</si>
  <si>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</si>
  <si>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</si>
  <si>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</si>
  <si>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</si>
  <si>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</si>
  <si>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</si>
  <si>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</si>
  <si>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</si>
  <si>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</si>
  <si>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</si>
  <si>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</si>
  <si>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</si>
  <si>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18690068978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</si>
  <si>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</si>
  <si>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</si>
  <si>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</si>
  <si>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</si>
  <si>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</si>
  <si>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刘杰华</t>
  </si>
  <si>
    <t>CA363220825CNY</t>
  </si>
  <si>
    <t>未提现</t>
  </si>
  <si>
    <t>携程开票</t>
  </si>
  <si>
    <t xml:space="preserve">2649453	</t>
  </si>
  <si>
    <t xml:space="preserve">1416466	</t>
  </si>
  <si>
    <t xml:space="preserve">18696042095	</t>
  </si>
  <si>
    <t>豪华大床房&lt;特惠专享&gt;&lt;双人入住&gt;&lt;日历房套餐高价值&gt;&lt;无早&gt;&lt;新酒店礼盒&gt;</t>
  </si>
  <si>
    <t>郭玉芳</t>
  </si>
  <si>
    <t xml:space="preserve">2649755	</t>
  </si>
  <si>
    <t xml:space="preserve">1418030	</t>
  </si>
  <si>
    <t>，</t>
  </si>
  <si>
    <t>A220825092341481</t>
  </si>
  <si>
    <t>CNY / HKD 当前参考汇率: 1.142686319</t>
  </si>
  <si>
    <t>总计： 645.4 CNY/
737.49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</si>
  <si>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</si>
  <si>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</si>
  <si>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</si>
  <si>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</si>
  <si>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</si>
  <si>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</si>
  <si>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</si>
  <si>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</si>
  <si>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</si>
  <si>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</si>
  <si>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</si>
  <si>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</si>
  <si>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</si>
  <si>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</si>
  <si>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</si>
  <si>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</si>
  <si>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</si>
  <si>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</si>
  <si>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2022-08-09</t>
  </si>
  <si>
    <t>2649755</t>
  </si>
  <si>
    <t>梅州麓湖山酒店</t>
  </si>
  <si>
    <t>2022-08-10</t>
  </si>
  <si>
    <t>退房日周结</t>
  </si>
  <si>
    <t>350.22</t>
  </si>
  <si>
    <t>RMB</t>
  </si>
  <si>
    <t>0</t>
  </si>
  <si>
    <t>0.00</t>
  </si>
  <si>
    <t>携程国内直连(DD)</t>
  </si>
  <si>
    <t>01.011249</t>
  </si>
  <si>
    <t>2022-08-09 21:09:48</t>
  </si>
  <si>
    <t>否</t>
  </si>
  <si>
    <t>汇智国际旅游发展有限公司</t>
  </si>
  <si>
    <t>Saas酒店</t>
  </si>
  <si>
    <t>2649453</t>
  </si>
  <si>
    <t>295.18</t>
  </si>
  <si>
    <t>2022-08-09 15:45:34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</si>
</sst>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161925</xdr:rowOff>
    </xdr:from>
    <xdr:to>
      <xdr:col>14</xdr:col>
      <xdr:colOff>619760</xdr:colOff>
      <xdr:row>52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762375"/>
          <a:ext cx="106299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44782</v>
      </c>
      <c r="G2" s="6">
        <v>44783</v>
      </c>
      <c r="H2" s="4">
        <v>1</v>
      </c>
      <c r="I2" s="4">
        <v>1</v>
      </c>
      <c r="J2" s="4">
        <v>1</v>
      </c>
      <c r="K2" s="4" t="s">
        <v>30</v>
      </c>
      <c r="L2" s="4">
        <v>295.18</v>
      </c>
      <c r="M2" s="4">
        <v>295.18</v>
      </c>
      <c r="N2" s="4" t="s">
        <v>31</v>
      </c>
      <c r="O2" s="4" t="s">
        <v>32</v>
      </c>
      <c r="P2" s="4" t="s">
        <v>33</v>
      </c>
      <c r="Q2" s="4">
        <v>0</v>
      </c>
      <c r="R2" s="7">
        <v>44782</v>
      </c>
      <c r="S2" s="6">
        <v>44798</v>
      </c>
      <c r="T2" s="4" t="s">
        <v>34</v>
      </c>
      <c r="U2" s="4">
        <v>295.18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44782</v>
      </c>
      <c r="G3" s="6">
        <v>44783</v>
      </c>
      <c r="H3" s="4">
        <v>1</v>
      </c>
      <c r="I3" s="4">
        <v>1</v>
      </c>
      <c r="J3" s="4">
        <v>1</v>
      </c>
      <c r="K3" s="4" t="s">
        <v>30</v>
      </c>
      <c r="L3" s="4">
        <v>350.22</v>
      </c>
      <c r="M3" s="4">
        <v>350.22</v>
      </c>
      <c r="N3" s="4" t="s">
        <v>39</v>
      </c>
      <c r="O3" s="4" t="s">
        <v>32</v>
      </c>
      <c r="P3" s="4" t="s">
        <v>33</v>
      </c>
      <c r="Q3" s="4">
        <v>0</v>
      </c>
      <c r="R3" s="7">
        <v>44782</v>
      </c>
      <c r="S3" s="6">
        <v>44798</v>
      </c>
      <c r="T3" s="4" t="s">
        <v>34</v>
      </c>
      <c r="U3" s="4">
        <v>350.22</v>
      </c>
      <c r="V3" s="4">
        <v>0</v>
      </c>
      <c r="W3" s="4">
        <v>0</v>
      </c>
      <c r="X3" s="4" t="s">
        <v>40</v>
      </c>
      <c r="Y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18690068978</v>
      </c>
      <c r="B2" s="6">
        <v>44782</v>
      </c>
      <c r="C2" s="6">
        <v>44783</v>
      </c>
      <c r="D2" s="4">
        <v>295.18</v>
      </c>
      <c r="E2" s="4" t="str">
        <f>VLOOKUP(A2,HOP!A:L,12,0)</f>
        <v>295.18</v>
      </c>
      <c r="F2" s="4" t="str">
        <f>VLOOKUP(A2,HOP!A:C,3,0)</f>
        <v>2649453</v>
      </c>
      <c r="G2" s="4">
        <f>D2-E2</f>
        <v>0</v>
      </c>
      <c r="H2" s="4" t="str">
        <f>$H$1&amp;F2</f>
        <v>，2649453</v>
      </c>
      <c r="I2" s="4" t="str">
        <f>VLOOKUP(A2,HOP!A:U,21,0)</f>
        <v>Saas酒店</v>
      </c>
    </row>
    <row r="3" s="4" customFormat="1" spans="1:9">
      <c r="A3" s="5">
        <v>18696042095</v>
      </c>
      <c r="B3" s="6">
        <v>44782</v>
      </c>
      <c r="C3" s="6">
        <v>44783</v>
      </c>
      <c r="D3" s="4">
        <v>350.22</v>
      </c>
      <c r="E3" s="4" t="str">
        <f>VLOOKUP(A3,HOP!A:L,12,0)</f>
        <v>350.22</v>
      </c>
      <c r="F3" s="4" t="str">
        <f>VLOOKUP(A3,HOP!A:C,3,0)</f>
        <v>2649755</v>
      </c>
      <c r="G3" s="4">
        <f>D3-E3</f>
        <v>0</v>
      </c>
      <c r="H3" s="4" t="str">
        <f>$H$1&amp;F3</f>
        <v>，2649755</v>
      </c>
      <c r="I3" s="4" t="str">
        <f>VLOOKUP(A3,HOP!A:U,21,0)</f>
        <v>Saas酒店</v>
      </c>
    </row>
    <row r="5" spans="4:4">
      <c r="D5" s="4">
        <f>SUM(D2:D4)</f>
        <v>645.4</v>
      </c>
    </row>
    <row r="13" spans="1:1">
      <c r="A13" s="4" t="s">
        <v>43</v>
      </c>
    </row>
    <row r="14" spans="1:1">
      <c r="A14" s="4" t="s">
        <v>44</v>
      </c>
    </row>
    <row r="15" spans="1:1">
      <c r="A15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18696042095</v>
      </c>
      <c r="B2" s="1" t="s">
        <v>64</v>
      </c>
      <c r="C2" s="1" t="s">
        <v>65</v>
      </c>
      <c r="D2" s="1" t="s">
        <v>66</v>
      </c>
      <c r="E2" s="1" t="s">
        <v>39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  <row r="3" s="1" customFormat="1" spans="1:21">
      <c r="A3" s="3">
        <v>18690068978</v>
      </c>
      <c r="B3" s="1" t="s">
        <v>64</v>
      </c>
      <c r="C3" s="1" t="s">
        <v>79</v>
      </c>
      <c r="D3" s="1" t="s">
        <v>66</v>
      </c>
      <c r="E3" s="1" t="s">
        <v>31</v>
      </c>
      <c r="F3" s="1" t="s">
        <v>64</v>
      </c>
      <c r="G3" s="1" t="s">
        <v>67</v>
      </c>
      <c r="H3" s="1" t="s">
        <v>68</v>
      </c>
      <c r="I3" s="1" t="s">
        <v>80</v>
      </c>
      <c r="J3" s="1" t="s">
        <v>70</v>
      </c>
      <c r="K3" s="1" t="s">
        <v>80</v>
      </c>
      <c r="L3" s="1" t="s">
        <v>80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81</v>
      </c>
      <c r="S3" s="1" t="s">
        <v>76</v>
      </c>
      <c r="T3" s="1" t="s">
        <v>77</v>
      </c>
      <c r="U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2022-08-25T01:14:30Z</dcterms:created>
  <dcterms:modified xsi:type="dcterms:W3CDTF">2022-08-25T01:23:25Z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004BB723CDE248B4ADBECBB045B79137</vt:lpwstr>
  </property>
  <property fmtid="{D5CDD505-2E9C-101B-9397-08002B2CF9AE}" pid="3" name="KSOProductBuildVer">
    <vt:lpwstr>2052-11.1.0.12302</vt:lpwstr>
  </property>
</Properties>
</file>