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<sst xmlns="http://schemas.openxmlformats.org/spreadsheetml/2006/main" count="118" uniqueCount="80">
  <si>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</si>
  <si>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</si>
  <si>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</si>
  <si>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</si>
  <si>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</si>
  <si>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</si>
  <si>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</si>
  <si>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</si>
  <si>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</si>
  <si>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</si>
  <si>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</si>
  <si>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</si>
  <si>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</si>
  <si>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</si>
  <si>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</si>
  <si>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</si>
  <si>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</si>
  <si>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</si>
  <si>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</si>
  <si>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</si>
  <si>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</si>
  <si>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</si>
  <si>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</si>
  <si>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</si>
  <si>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</si>
  <si>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18752431534	</t>
  </si>
  <si>
    <t>Ctrip</t>
  </si>
  <si>
    <t>正常</t>
  </si>
  <si>
    <t>[梅州]梅州麓湖山酒店(67856423)</t>
  </si>
  <si>
    <t>豪华大床房&lt;特惠专享&gt;&lt;双人入住&gt;&lt;日历房套餐高价值&gt;&lt;无早&gt;&lt;新酒店礼盒&gt;</t>
  </si>
  <si>
    <t>CNY</t>
  </si>
  <si>
    <t>吴智慧</t>
  </si>
  <si>
    <t>CA363220830CNY</t>
  </si>
  <si>
    <t>未提现</t>
  </si>
  <si>
    <t>携程开票</t>
  </si>
  <si>
    <t xml:space="preserve">2655206	</t>
  </si>
  <si>
    <t xml:space="preserve">1440110	</t>
  </si>
  <si>
    <t xml:space="preserve">18752761365	</t>
  </si>
  <si>
    <t>谢战浩</t>
  </si>
  <si>
    <t xml:space="preserve">2655254	</t>
  </si>
  <si>
    <t xml:space="preserve">1440374	</t>
  </si>
  <si>
    <t>，</t>
  </si>
  <si>
    <t>A220830094655481</t>
  </si>
  <si>
    <t>CNY / HKD 当前参考汇率: 1.135163751</t>
  </si>
  <si>
    <t>总计：660.4 CNY/
749.66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</si>
  <si>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</si>
  <si>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</si>
  <si>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</si>
  <si>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</si>
  <si>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</si>
  <si>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</si>
  <si>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</si>
  <si>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</si>
  <si>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</si>
  <si>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</si>
  <si>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</si>
  <si>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</si>
  <si>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</si>
  <si>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</si>
  <si>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</si>
  <si>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</si>
  <si>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</si>
  <si>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</si>
  <si>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2022-08-14</t>
  </si>
  <si>
    <t>2655254</t>
  </si>
  <si>
    <t>梅州麓湖山酒店</t>
  </si>
  <si>
    <t>2022-08-15</t>
  </si>
  <si>
    <t>退房日周结</t>
  </si>
  <si>
    <t>330.20</t>
  </si>
  <si>
    <t>RMB</t>
  </si>
  <si>
    <t>0</t>
  </si>
  <si>
    <t>0.00</t>
  </si>
  <si>
    <t>携程国内直连(DD)</t>
  </si>
  <si>
    <t>01.011249</t>
  </si>
  <si>
    <t>2022-08-14 21:42:26</t>
  </si>
  <si>
    <t>否</t>
  </si>
  <si>
    <t>汇智国际旅游发展有限公司</t>
  </si>
  <si>
    <t>Saas酒店</t>
  </si>
  <si>
    <t>2655206</t>
  </si>
  <si>
    <t>2022-08-14 20:54:24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</si>
</sst>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200025</xdr:colOff>
      <xdr:row>55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9601200" cy="540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44787</v>
      </c>
      <c r="G2" s="6">
        <v>44788</v>
      </c>
      <c r="H2" s="4">
        <v>1</v>
      </c>
      <c r="I2" s="4">
        <v>1</v>
      </c>
      <c r="J2" s="4">
        <v>1</v>
      </c>
      <c r="K2" s="4" t="s">
        <v>30</v>
      </c>
      <c r="L2" s="4">
        <v>330.2</v>
      </c>
      <c r="M2" s="4">
        <v>330.2</v>
      </c>
      <c r="N2" s="4" t="s">
        <v>31</v>
      </c>
      <c r="O2" s="4" t="s">
        <v>32</v>
      </c>
      <c r="P2" s="4" t="s">
        <v>33</v>
      </c>
      <c r="Q2" s="4">
        <v>0</v>
      </c>
      <c r="R2" s="7">
        <v>44787</v>
      </c>
      <c r="S2" s="6">
        <v>44803</v>
      </c>
      <c r="T2" s="4" t="s">
        <v>34</v>
      </c>
      <c r="U2" s="4">
        <v>330.2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44787</v>
      </c>
      <c r="G3" s="6">
        <v>44788</v>
      </c>
      <c r="H3" s="4">
        <v>1</v>
      </c>
      <c r="I3" s="4">
        <v>1</v>
      </c>
      <c r="J3" s="4">
        <v>1</v>
      </c>
      <c r="K3" s="4" t="s">
        <v>30</v>
      </c>
      <c r="L3" s="4">
        <v>330.2</v>
      </c>
      <c r="M3" s="4">
        <v>330.2</v>
      </c>
      <c r="N3" s="4" t="s">
        <v>38</v>
      </c>
      <c r="O3" s="4" t="s">
        <v>32</v>
      </c>
      <c r="P3" s="4" t="s">
        <v>33</v>
      </c>
      <c r="Q3" s="4">
        <v>0</v>
      </c>
      <c r="R3" s="7">
        <v>44787</v>
      </c>
      <c r="S3" s="6">
        <v>44803</v>
      </c>
      <c r="T3" s="4" t="s">
        <v>34</v>
      </c>
      <c r="U3" s="4">
        <v>330.2</v>
      </c>
      <c r="V3" s="4">
        <v>0</v>
      </c>
      <c r="W3" s="4">
        <v>0</v>
      </c>
      <c r="X3" s="4" t="s">
        <v>39</v>
      </c>
      <c r="Y3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5">
        <v>18752431534</v>
      </c>
      <c r="B2" s="6">
        <v>44787</v>
      </c>
      <c r="C2" s="6">
        <v>44788</v>
      </c>
      <c r="D2" s="4">
        <v>330.2</v>
      </c>
      <c r="E2" s="4" t="str">
        <f>VLOOKUP(A2,HOP!A:L,12,0)</f>
        <v>330.20</v>
      </c>
      <c r="F2" s="4" t="str">
        <f>VLOOKUP(A2,HOP!A:C,3,0)</f>
        <v>2655206</v>
      </c>
      <c r="G2" s="4">
        <f>D2-E2</f>
        <v>0</v>
      </c>
      <c r="H2" s="4" t="str">
        <f>$H$1&amp;F2</f>
        <v>，2655206</v>
      </c>
      <c r="I2" s="4" t="str">
        <f>VLOOKUP(A2,HOP!A:U,21,0)</f>
        <v>Saas酒店</v>
      </c>
    </row>
    <row r="3" s="4" customFormat="1" spans="1:9">
      <c r="A3" s="5">
        <v>18752761365</v>
      </c>
      <c r="B3" s="6">
        <v>44787</v>
      </c>
      <c r="C3" s="6">
        <v>44788</v>
      </c>
      <c r="D3" s="4">
        <v>330.2</v>
      </c>
      <c r="E3" s="4" t="str">
        <f>VLOOKUP(A3,HOP!A:L,12,0)</f>
        <v>330.20</v>
      </c>
      <c r="F3" s="4" t="str">
        <f>VLOOKUP(A3,HOP!A:C,3,0)</f>
        <v>2655254</v>
      </c>
      <c r="G3" s="4">
        <f>D3-E3</f>
        <v>0</v>
      </c>
      <c r="H3" s="4" t="str">
        <f>$H$1&amp;F3</f>
        <v>，2655254</v>
      </c>
      <c r="I3" s="4" t="str">
        <f>VLOOKUP(A3,HOP!A:U,21,0)</f>
        <v>Saas酒店</v>
      </c>
    </row>
    <row r="5" spans="4:4">
      <c r="D5" s="4">
        <f>SUM(D2:D4)</f>
        <v>660.4</v>
      </c>
    </row>
    <row r="14" spans="1:1">
      <c r="A14" s="4" t="s">
        <v>42</v>
      </c>
    </row>
    <row r="15" spans="1:1">
      <c r="A15" s="4" t="s">
        <v>43</v>
      </c>
    </row>
    <row r="16" spans="1:1">
      <c r="A16" s="4" t="s">
        <v>44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</row>
    <row r="2" s="1" customFormat="1" spans="1:21">
      <c r="A2" s="3">
        <v>18752761365</v>
      </c>
      <c r="B2" s="1" t="s">
        <v>63</v>
      </c>
      <c r="C2" s="1" t="s">
        <v>64</v>
      </c>
      <c r="D2" s="1" t="s">
        <v>65</v>
      </c>
      <c r="E2" s="1" t="s">
        <v>38</v>
      </c>
      <c r="F2" s="1" t="s">
        <v>63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</row>
    <row r="3" s="1" customFormat="1" spans="1:21">
      <c r="A3" s="3">
        <v>18752431534</v>
      </c>
      <c r="B3" s="1" t="s">
        <v>63</v>
      </c>
      <c r="C3" s="1" t="s">
        <v>78</v>
      </c>
      <c r="D3" s="1" t="s">
        <v>65</v>
      </c>
      <c r="E3" s="1" t="s">
        <v>31</v>
      </c>
      <c r="F3" s="1" t="s">
        <v>63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68</v>
      </c>
      <c r="L3" s="1" t="s">
        <v>68</v>
      </c>
      <c r="M3" s="1" t="s">
        <v>70</v>
      </c>
      <c r="N3" s="1" t="s">
        <v>70</v>
      </c>
      <c r="O3" s="1" t="s">
        <v>71</v>
      </c>
      <c r="P3" s="1" t="s">
        <v>72</v>
      </c>
      <c r="Q3" s="1" t="s">
        <v>73</v>
      </c>
      <c r="R3" s="1" t="s">
        <v>79</v>
      </c>
      <c r="S3" s="1" t="s">
        <v>75</v>
      </c>
      <c r="T3" s="1" t="s">
        <v>76</v>
      </c>
      <c r="U3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2022-08-30T01:37:31Z</dcterms:created>
  <dcterms:modified xsi:type="dcterms:W3CDTF">2022-08-30T01:46:37Z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ACA0E2CB5FE9447F9F3C8156107CF712</vt:lpwstr>
  </property>
  <property fmtid="{D5CDD505-2E9C-101B-9397-08002B2CF9AE}" pid="3" name="KSOProductBuildVer">
    <vt:lpwstr>2052-11.1.0.12302</vt:lpwstr>
  </property>
</Properties>
</file>