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<sst xmlns="http://schemas.openxmlformats.org/spreadsheetml/2006/main" count="438" uniqueCount="159">
  <si>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</si>
  <si>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</si>
  <si>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</si>
  <si>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</si>
  <si>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</si>
  <si>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</si>
  <si>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</si>
  <si>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</si>
  <si>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</si>
  <si>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</si>
  <si>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</si>
  <si>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</si>
  <si>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</si>
  <si>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</si>
  <si>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</si>
  <si>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</si>
  <si>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</si>
  <si>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</si>
  <si>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</si>
  <si>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</si>
  <si>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</si>
  <si>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</si>
  <si>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</si>
  <si>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</si>
  <si>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</si>
  <si>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999218851387538	</t>
  </si>
  <si>
    <t>Ctrip</t>
  </si>
  <si>
    <t>正常</t>
  </si>
  <si>
    <t>[钦州]城市便捷酒店(钦州恒基广场店)(71586483)</t>
  </si>
  <si>
    <t>标准双床房 (酒店提供自助洗衣房+安静舒适）&lt;双人入住&gt;&lt;内宾&gt;&lt;预付&gt;&lt;无早&gt;</t>
  </si>
  <si>
    <t>CNY</t>
  </si>
  <si>
    <t>黄宇康</t>
  </si>
  <si>
    <t>CA11323220831CNY</t>
  </si>
  <si>
    <t>未提现</t>
  </si>
  <si>
    <t>携程开票</t>
  </si>
  <si>
    <t xml:space="preserve">	</t>
  </si>
  <si>
    <t xml:space="preserve">999218851553000	</t>
  </si>
  <si>
    <t>特惠大床房 (酒店提供自助洗衣房+性价比之选）&lt;双人入住&gt;&lt;内宾&gt;&lt;预付&gt;&lt;无早&gt;</t>
  </si>
  <si>
    <t>蒋琦</t>
  </si>
  <si>
    <t xml:space="preserve">999218867077030	</t>
  </si>
  <si>
    <t>[广州]城市便捷酒店(广州新市齐富路店)(72816240)</t>
  </si>
  <si>
    <t>高级双床房&lt;双人入住&gt;&lt;内宾&gt;&lt;预付&gt;&lt;无早&gt;</t>
  </si>
  <si>
    <t>黄永东</t>
  </si>
  <si>
    <t xml:space="preserve">999218871311680	</t>
  </si>
  <si>
    <t>[武汉]城市便捷酒店(武汉汉南步行街店)(72840734)</t>
  </si>
  <si>
    <t>商务双床房&lt;双人入住&gt;&lt;内宾&gt;&lt;预付&gt;&lt;无早&gt;</t>
  </si>
  <si>
    <t>杨骁军</t>
  </si>
  <si>
    <t xml:space="preserve">999218872313748	</t>
  </si>
  <si>
    <t>[长沙]城市便捷酒店(长沙四方坪店)(78098262)</t>
  </si>
  <si>
    <t>特惠大床房&lt;双人入住&gt;&lt;内宾&gt;&lt;预付&gt;&lt;无早&gt;</t>
  </si>
  <si>
    <t>沈超</t>
  </si>
  <si>
    <t xml:space="preserve">999218873779720	</t>
  </si>
  <si>
    <t>[武汉]城市便捷酒店(湖北经济学院店)(71580749)</t>
  </si>
  <si>
    <t>麻玲</t>
  </si>
  <si>
    <t xml:space="preserve">999218885731641	</t>
  </si>
  <si>
    <t>[柳州]城市便捷酒店(柳州高铁火车站进站口店)(71586013)</t>
  </si>
  <si>
    <t>杨高翔</t>
  </si>
  <si>
    <t xml:space="preserve">999218886946064	</t>
  </si>
  <si>
    <t>[武汉]城市便捷酒店(武汉吉庆街大智路地铁站店)(72840850)</t>
  </si>
  <si>
    <t>商务大床房&lt;双人入住&gt;&lt;内宾&gt;&lt;预付&gt;&lt;无早&gt;</t>
  </si>
  <si>
    <t>向长华</t>
  </si>
  <si>
    <t xml:space="preserve">999218887008411	</t>
  </si>
  <si>
    <t>[贵阳]城市便捷酒店(贵阳高铁北站店)(71583781)</t>
  </si>
  <si>
    <t>潘梅清</t>
  </si>
  <si>
    <t xml:space="preserve">999218887196292	</t>
  </si>
  <si>
    <t>[合肥]合肥滨湖徽州大道亚朵酒店(65109376)</t>
  </si>
  <si>
    <t>雅致房&lt;双人入住&gt;&lt;内宾&gt;&lt;预付&gt;&lt;单早&gt;</t>
  </si>
  <si>
    <t>黄松春</t>
  </si>
  <si>
    <t xml:space="preserve">2669981	</t>
  </si>
  <si>
    <t xml:space="preserve">999218887733687	</t>
  </si>
  <si>
    <t>[武汉]城市便捷酒店(武汉街道口店)(71581841)</t>
  </si>
  <si>
    <t>黄山</t>
  </si>
  <si>
    <t xml:space="preserve">2670174	</t>
  </si>
  <si>
    <t xml:space="preserve">999218887949070	</t>
  </si>
  <si>
    <t>[南宁]城市便捷酒店(南宁朝阳万达店)(72812929)</t>
  </si>
  <si>
    <t>城市家庭房&lt;双人入住&gt;&lt;内宾&gt;&lt;预付&gt;&lt;无早&gt;</t>
  </si>
  <si>
    <t>李友梅,张小梅</t>
  </si>
  <si>
    <t>，</t>
  </si>
  <si>
    <t>A220831172158481</t>
  </si>
  <si>
    <t>CNY / HKD 当前参考汇率: 1.136018981</t>
  </si>
  <si>
    <t>总计：2928.64 CNY/
3326.99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</si>
  <si>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</si>
  <si>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</si>
  <si>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</si>
  <si>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</si>
  <si>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</si>
  <si>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</si>
  <si>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</si>
  <si>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</si>
  <si>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</si>
  <si>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</si>
  <si>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</si>
  <si>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</si>
  <si>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</si>
  <si>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</si>
  <si>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</si>
  <si>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</si>
  <si>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</si>
  <si>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</si>
  <si>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2022-08-27</t>
  </si>
  <si>
    <t>2670246</t>
  </si>
  <si>
    <t>城市便捷酒店(南宁朝阳万达店)</t>
  </si>
  <si>
    <t>2022-08-28</t>
  </si>
  <si>
    <t>退房日月结</t>
  </si>
  <si>
    <t>629.36</t>
  </si>
  <si>
    <t>RMB</t>
  </si>
  <si>
    <t>0</t>
  </si>
  <si>
    <t>0.00</t>
  </si>
  <si>
    <t>携程汇智国内直连</t>
  </si>
  <si>
    <t>1861</t>
  </si>
  <si>
    <t>2022-08-27 20:26:32</t>
  </si>
  <si>
    <t>否</t>
  </si>
  <si>
    <t>汇智国际旅游发展有限公司</t>
  </si>
  <si>
    <t>直连</t>
  </si>
  <si>
    <t>2670174</t>
  </si>
  <si>
    <t>城市便捷酒店(武汉街道口店)</t>
  </si>
  <si>
    <t>160.92</t>
  </si>
  <si>
    <t>2022-08-27 19:22:44</t>
  </si>
  <si>
    <t>2669981</t>
  </si>
  <si>
    <t>合肥滨湖徽州大道亚朵酒店</t>
  </si>
  <si>
    <t>322.06</t>
  </si>
  <si>
    <t>2022-08-27 16:52:52</t>
  </si>
  <si>
    <t>2669926</t>
  </si>
  <si>
    <t>城市便捷酒店(贵阳高铁北站店)</t>
  </si>
  <si>
    <t>2022-08-27 16:14:27</t>
  </si>
  <si>
    <t>2669907</t>
  </si>
  <si>
    <t>城市便捷酒店(武汉大智路轻轨站店)</t>
  </si>
  <si>
    <t>198.85</t>
  </si>
  <si>
    <t>2022-08-27 16:01:46</t>
  </si>
  <si>
    <t>2669600</t>
  </si>
  <si>
    <t>城市便捷酒店(柳州高铁火车站进站口店)</t>
  </si>
  <si>
    <t>168.10</t>
  </si>
  <si>
    <t>2022-08-27 12:31:29</t>
  </si>
  <si>
    <t>2022-08-26</t>
  </si>
  <si>
    <t>2668126</t>
  </si>
  <si>
    <t>城市便捷酒店(湖北经济学院店)</t>
  </si>
  <si>
    <t>194.75</t>
  </si>
  <si>
    <t>2022-08-26 10:39:50</t>
  </si>
  <si>
    <t>2667800</t>
  </si>
  <si>
    <t>城市便捷酒店(长沙四方坪店)</t>
  </si>
  <si>
    <t>191.68</t>
  </si>
  <si>
    <t>2022-08-26 00:02:51</t>
  </si>
  <si>
    <t>2022-08-25</t>
  </si>
  <si>
    <t>2667626</t>
  </si>
  <si>
    <t>城市便捷酒店(武汉汉南步行街店)</t>
  </si>
  <si>
    <t>389.50</t>
  </si>
  <si>
    <t>2022-08-25 21:32:47</t>
  </si>
  <si>
    <t>2667115</t>
  </si>
  <si>
    <t>城市便捷酒店(广州新市齐富路店)</t>
  </si>
  <si>
    <t>214.22</t>
  </si>
  <si>
    <t>2022-08-25 13:56:17</t>
  </si>
  <si>
    <t>2022-08-23</t>
  </si>
  <si>
    <t>2665121</t>
  </si>
  <si>
    <t>城市便捷酒店(钦州恒基广场店)</t>
  </si>
  <si>
    <t>139.40</t>
  </si>
  <si>
    <t>2022-08-23 23:08:46</t>
  </si>
  <si>
    <t>2665092</t>
  </si>
  <si>
    <t>158.88</t>
  </si>
  <si>
    <t>2022-08-23 22:36:13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</si>
</sst>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13</xdr:col>
      <xdr:colOff>161925</xdr:colOff>
      <xdr:row>62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9563100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44800</v>
      </c>
      <c r="G2" s="6">
        <v>44801</v>
      </c>
      <c r="H2" s="4">
        <v>1</v>
      </c>
      <c r="I2" s="4">
        <v>1</v>
      </c>
      <c r="J2" s="4">
        <v>1</v>
      </c>
      <c r="K2" s="4" t="s">
        <v>30</v>
      </c>
      <c r="L2" s="4">
        <v>158.88</v>
      </c>
      <c r="M2" s="4">
        <v>158.88</v>
      </c>
      <c r="N2" s="4" t="s">
        <v>31</v>
      </c>
      <c r="O2" s="4" t="s">
        <v>32</v>
      </c>
      <c r="P2" s="4" t="s">
        <v>33</v>
      </c>
      <c r="Q2" s="4">
        <v>0</v>
      </c>
      <c r="R2" s="7">
        <v>44796</v>
      </c>
      <c r="S2" s="6">
        <v>44804</v>
      </c>
      <c r="T2" s="4" t="s">
        <v>34</v>
      </c>
      <c r="U2" s="4">
        <v>158.88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44800</v>
      </c>
      <c r="G3" s="6">
        <v>44801</v>
      </c>
      <c r="H3" s="4">
        <v>1</v>
      </c>
      <c r="I3" s="4">
        <v>1</v>
      </c>
      <c r="J3" s="4">
        <v>1</v>
      </c>
      <c r="K3" s="4" t="s">
        <v>30</v>
      </c>
      <c r="L3" s="4">
        <v>139.4</v>
      </c>
      <c r="M3" s="4">
        <v>139.4</v>
      </c>
      <c r="N3" s="4" t="s">
        <v>38</v>
      </c>
      <c r="O3" s="4" t="s">
        <v>32</v>
      </c>
      <c r="P3" s="4" t="s">
        <v>33</v>
      </c>
      <c r="Q3" s="4">
        <v>0</v>
      </c>
      <c r="R3" s="7">
        <v>44796</v>
      </c>
      <c r="S3" s="6">
        <v>44804</v>
      </c>
      <c r="T3" s="4" t="s">
        <v>34</v>
      </c>
      <c r="U3" s="4">
        <v>139.4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44800</v>
      </c>
      <c r="G4" s="6">
        <v>44801</v>
      </c>
      <c r="H4" s="4">
        <v>1</v>
      </c>
      <c r="I4" s="4">
        <v>1</v>
      </c>
      <c r="J4" s="4">
        <v>1</v>
      </c>
      <c r="K4" s="4" t="s">
        <v>30</v>
      </c>
      <c r="L4" s="4">
        <v>214.22</v>
      </c>
      <c r="M4" s="4">
        <v>214.22</v>
      </c>
      <c r="N4" s="4" t="s">
        <v>42</v>
      </c>
      <c r="O4" s="4" t="s">
        <v>32</v>
      </c>
      <c r="P4" s="4" t="s">
        <v>33</v>
      </c>
      <c r="Q4" s="4">
        <v>0</v>
      </c>
      <c r="R4" s="7">
        <v>44798</v>
      </c>
      <c r="S4" s="6">
        <v>44804</v>
      </c>
      <c r="T4" s="4" t="s">
        <v>34</v>
      </c>
      <c r="U4" s="4">
        <v>214.22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44799</v>
      </c>
      <c r="G5" s="6">
        <v>44801</v>
      </c>
      <c r="H5" s="4">
        <v>1</v>
      </c>
      <c r="I5" s="4">
        <v>2</v>
      </c>
      <c r="J5" s="4">
        <v>2</v>
      </c>
      <c r="K5" s="4" t="s">
        <v>30</v>
      </c>
      <c r="L5" s="4">
        <v>389.5</v>
      </c>
      <c r="M5" s="4">
        <v>389.5</v>
      </c>
      <c r="N5" s="4" t="s">
        <v>46</v>
      </c>
      <c r="O5" s="4" t="s">
        <v>32</v>
      </c>
      <c r="P5" s="4" t="s">
        <v>33</v>
      </c>
      <c r="Q5" s="4">
        <v>0</v>
      </c>
      <c r="R5" s="7">
        <v>44798</v>
      </c>
      <c r="S5" s="6">
        <v>44804</v>
      </c>
      <c r="T5" s="4" t="s">
        <v>34</v>
      </c>
      <c r="U5" s="4">
        <v>389.5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44800</v>
      </c>
      <c r="G6" s="6">
        <v>44801</v>
      </c>
      <c r="H6" s="4">
        <v>1</v>
      </c>
      <c r="I6" s="4">
        <v>1</v>
      </c>
      <c r="J6" s="4">
        <v>1</v>
      </c>
      <c r="K6" s="4" t="s">
        <v>30</v>
      </c>
      <c r="L6" s="4">
        <v>191.68</v>
      </c>
      <c r="M6" s="4">
        <v>191.68</v>
      </c>
      <c r="N6" s="4" t="s">
        <v>50</v>
      </c>
      <c r="O6" s="4" t="s">
        <v>32</v>
      </c>
      <c r="P6" s="4" t="s">
        <v>33</v>
      </c>
      <c r="Q6" s="4">
        <v>0</v>
      </c>
      <c r="R6" s="7">
        <v>44799</v>
      </c>
      <c r="S6" s="6">
        <v>44804</v>
      </c>
      <c r="T6" s="4" t="s">
        <v>34</v>
      </c>
      <c r="U6" s="4">
        <v>191.68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45</v>
      </c>
      <c r="F7" s="6">
        <v>44800</v>
      </c>
      <c r="G7" s="6">
        <v>44801</v>
      </c>
      <c r="H7" s="4">
        <v>1</v>
      </c>
      <c r="I7" s="4">
        <v>1</v>
      </c>
      <c r="J7" s="4">
        <v>1</v>
      </c>
      <c r="K7" s="4" t="s">
        <v>30</v>
      </c>
      <c r="L7" s="4">
        <v>194.75</v>
      </c>
      <c r="M7" s="4">
        <v>194.75</v>
      </c>
      <c r="N7" s="4" t="s">
        <v>53</v>
      </c>
      <c r="O7" s="4" t="s">
        <v>32</v>
      </c>
      <c r="P7" s="4" t="s">
        <v>33</v>
      </c>
      <c r="Q7" s="4">
        <v>0</v>
      </c>
      <c r="R7" s="7">
        <v>44799</v>
      </c>
      <c r="S7" s="6">
        <v>44804</v>
      </c>
      <c r="T7" s="4" t="s">
        <v>34</v>
      </c>
      <c r="U7" s="4">
        <v>194.75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49</v>
      </c>
      <c r="F8" s="6">
        <v>44800</v>
      </c>
      <c r="G8" s="6">
        <v>44801</v>
      </c>
      <c r="H8" s="4">
        <v>1</v>
      </c>
      <c r="I8" s="4">
        <v>1</v>
      </c>
      <c r="J8" s="4">
        <v>1</v>
      </c>
      <c r="K8" s="4" t="s">
        <v>30</v>
      </c>
      <c r="L8" s="4">
        <v>168.1</v>
      </c>
      <c r="M8" s="4">
        <v>168.1</v>
      </c>
      <c r="N8" s="4" t="s">
        <v>56</v>
      </c>
      <c r="O8" s="4" t="s">
        <v>32</v>
      </c>
      <c r="P8" s="4" t="s">
        <v>33</v>
      </c>
      <c r="Q8" s="4">
        <v>0</v>
      </c>
      <c r="R8" s="7">
        <v>44800</v>
      </c>
      <c r="S8" s="6">
        <v>44804</v>
      </c>
      <c r="T8" s="4" t="s">
        <v>34</v>
      </c>
      <c r="U8" s="4">
        <v>168.1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44800</v>
      </c>
      <c r="G9" s="6">
        <v>44801</v>
      </c>
      <c r="H9" s="4">
        <v>1</v>
      </c>
      <c r="I9" s="4">
        <v>1</v>
      </c>
      <c r="J9" s="4">
        <v>1</v>
      </c>
      <c r="K9" s="4" t="s">
        <v>30</v>
      </c>
      <c r="L9" s="4">
        <v>198.85</v>
      </c>
      <c r="M9" s="4">
        <v>198.85</v>
      </c>
      <c r="N9" s="4" t="s">
        <v>60</v>
      </c>
      <c r="O9" s="4" t="s">
        <v>32</v>
      </c>
      <c r="P9" s="4" t="s">
        <v>33</v>
      </c>
      <c r="Q9" s="4">
        <v>0</v>
      </c>
      <c r="R9" s="7">
        <v>44800</v>
      </c>
      <c r="S9" s="6">
        <v>44804</v>
      </c>
      <c r="T9" s="4" t="s">
        <v>34</v>
      </c>
      <c r="U9" s="4">
        <v>198.85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59</v>
      </c>
      <c r="F10" s="6">
        <v>44800</v>
      </c>
      <c r="G10" s="6">
        <v>44801</v>
      </c>
      <c r="H10" s="4">
        <v>1</v>
      </c>
      <c r="I10" s="4">
        <v>1</v>
      </c>
      <c r="J10" s="4">
        <v>1</v>
      </c>
      <c r="K10" s="4" t="s">
        <v>30</v>
      </c>
      <c r="L10" s="4">
        <v>160.92</v>
      </c>
      <c r="M10" s="4">
        <v>160.92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44800</v>
      </c>
      <c r="S10" s="6">
        <v>44804</v>
      </c>
      <c r="T10" s="4" t="s">
        <v>34</v>
      </c>
      <c r="U10" s="4">
        <v>160.92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44800</v>
      </c>
      <c r="G11" s="6">
        <v>44801</v>
      </c>
      <c r="H11" s="4">
        <v>1</v>
      </c>
      <c r="I11" s="4">
        <v>1</v>
      </c>
      <c r="J11" s="4">
        <v>1</v>
      </c>
      <c r="K11" s="4" t="s">
        <v>30</v>
      </c>
      <c r="L11" s="4">
        <v>322.06</v>
      </c>
      <c r="M11" s="4">
        <v>322.06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44800</v>
      </c>
      <c r="S11" s="6">
        <v>44804</v>
      </c>
      <c r="T11" s="4" t="s">
        <v>34</v>
      </c>
      <c r="U11" s="4">
        <v>322.06</v>
      </c>
      <c r="V11" s="4">
        <v>0</v>
      </c>
      <c r="W11" s="4">
        <v>0</v>
      </c>
      <c r="X11" s="4" t="s">
        <v>68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49</v>
      </c>
      <c r="F12" s="6">
        <v>44800</v>
      </c>
      <c r="G12" s="6">
        <v>44801</v>
      </c>
      <c r="H12" s="4">
        <v>1</v>
      </c>
      <c r="I12" s="4">
        <v>1</v>
      </c>
      <c r="J12" s="4">
        <v>1</v>
      </c>
      <c r="K12" s="4" t="s">
        <v>30</v>
      </c>
      <c r="L12" s="4">
        <v>160.92</v>
      </c>
      <c r="M12" s="4">
        <v>160.92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44800</v>
      </c>
      <c r="S12" s="6">
        <v>44804</v>
      </c>
      <c r="T12" s="4" t="s">
        <v>34</v>
      </c>
      <c r="U12" s="4">
        <v>160.92</v>
      </c>
      <c r="V12" s="4">
        <v>0</v>
      </c>
      <c r="W12" s="4">
        <v>0</v>
      </c>
      <c r="X12" s="4" t="s">
        <v>72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44800</v>
      </c>
      <c r="G13" s="6">
        <v>44801</v>
      </c>
      <c r="H13" s="4">
        <v>2</v>
      </c>
      <c r="I13" s="4">
        <v>1</v>
      </c>
      <c r="J13" s="4">
        <v>2</v>
      </c>
      <c r="K13" s="4" t="s">
        <v>30</v>
      </c>
      <c r="L13" s="4">
        <v>629.36</v>
      </c>
      <c r="M13" s="4">
        <v>629.36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44800</v>
      </c>
      <c r="S13" s="6">
        <v>44804</v>
      </c>
      <c r="T13" s="4" t="s">
        <v>34</v>
      </c>
      <c r="U13" s="4">
        <v>629.36</v>
      </c>
      <c r="V13" s="4">
        <v>0</v>
      </c>
      <c r="W13" s="4">
        <v>0</v>
      </c>
      <c r="X13" s="4" t="s">
        <v>35</v>
      </c>
      <c r="Y1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5">
        <v>999218851387538</v>
      </c>
      <c r="B2" s="6">
        <v>44800</v>
      </c>
      <c r="C2" s="6">
        <v>44801</v>
      </c>
      <c r="D2" s="4">
        <v>158.88</v>
      </c>
      <c r="E2" s="4" t="str">
        <f>VLOOKUP(A2,HOP!A:L,12,0)</f>
        <v>158.88</v>
      </c>
      <c r="F2" s="4" t="str">
        <f>VLOOKUP(A2,HOP!A:C,3,0)</f>
        <v>2665092</v>
      </c>
      <c r="G2" s="4">
        <f>D2-E2</f>
        <v>0</v>
      </c>
      <c r="H2" s="4" t="str">
        <f>$H$1&amp;F2</f>
        <v>，2665092</v>
      </c>
      <c r="I2" s="4" t="str">
        <f>VLOOKUP(A2,HOP!A:U,21,0)</f>
        <v>直连</v>
      </c>
    </row>
    <row r="3" s="4" customFormat="1" spans="1:9">
      <c r="A3" s="5">
        <v>999218851553000</v>
      </c>
      <c r="B3" s="6">
        <v>44800</v>
      </c>
      <c r="C3" s="6">
        <v>44801</v>
      </c>
      <c r="D3" s="4">
        <v>139.4</v>
      </c>
      <c r="E3" s="4" t="str">
        <f>VLOOKUP(A3,HOP!A:L,12,0)</f>
        <v>139.40</v>
      </c>
      <c r="F3" s="4" t="str">
        <f>VLOOKUP(A3,HOP!A:C,3,0)</f>
        <v>2665121</v>
      </c>
      <c r="G3" s="4">
        <f t="shared" ref="G3:G13" si="0">D3-E3</f>
        <v>0</v>
      </c>
      <c r="H3" s="4" t="str">
        <f t="shared" ref="H3:H13" si="1">$H$1&amp;F3</f>
        <v>，2665121</v>
      </c>
      <c r="I3" s="4" t="str">
        <f>VLOOKUP(A3,HOP!A:U,21,0)</f>
        <v>直连</v>
      </c>
    </row>
    <row r="4" s="4" customFormat="1" spans="1:9">
      <c r="A4" s="5">
        <v>999218867077030</v>
      </c>
      <c r="B4" s="6">
        <v>44800</v>
      </c>
      <c r="C4" s="6">
        <v>44801</v>
      </c>
      <c r="D4" s="4">
        <v>214.22</v>
      </c>
      <c r="E4" s="4" t="str">
        <f>VLOOKUP(A4,HOP!A:L,12,0)</f>
        <v>214.22</v>
      </c>
      <c r="F4" s="4" t="str">
        <f>VLOOKUP(A4,HOP!A:C,3,0)</f>
        <v>2667115</v>
      </c>
      <c r="G4" s="4">
        <f t="shared" si="0"/>
        <v>0</v>
      </c>
      <c r="H4" s="4" t="str">
        <f t="shared" si="1"/>
        <v>，2667115</v>
      </c>
      <c r="I4" s="4" t="str">
        <f>VLOOKUP(A4,HOP!A:U,21,0)</f>
        <v>直连</v>
      </c>
    </row>
    <row r="5" s="4" customFormat="1" spans="1:9">
      <c r="A5" s="5">
        <v>999218871311680</v>
      </c>
      <c r="B5" s="6">
        <v>44799</v>
      </c>
      <c r="C5" s="6">
        <v>44801</v>
      </c>
      <c r="D5" s="4">
        <v>389.5</v>
      </c>
      <c r="E5" s="4" t="str">
        <f>VLOOKUP(A5,HOP!A:L,12,0)</f>
        <v>389.50</v>
      </c>
      <c r="F5" s="4" t="str">
        <f>VLOOKUP(A5,HOP!A:C,3,0)</f>
        <v>2667626</v>
      </c>
      <c r="G5" s="4">
        <f t="shared" si="0"/>
        <v>0</v>
      </c>
      <c r="H5" s="4" t="str">
        <f t="shared" si="1"/>
        <v>，2667626</v>
      </c>
      <c r="I5" s="4" t="str">
        <f>VLOOKUP(A5,HOP!A:U,21,0)</f>
        <v>直连</v>
      </c>
    </row>
    <row r="6" s="4" customFormat="1" spans="1:9">
      <c r="A6" s="5">
        <v>999218872313748</v>
      </c>
      <c r="B6" s="6">
        <v>44800</v>
      </c>
      <c r="C6" s="6">
        <v>44801</v>
      </c>
      <c r="D6" s="4">
        <v>191.68</v>
      </c>
      <c r="E6" s="4" t="str">
        <f>VLOOKUP(A6,HOP!A:L,12,0)</f>
        <v>191.68</v>
      </c>
      <c r="F6" s="4" t="str">
        <f>VLOOKUP(A6,HOP!A:C,3,0)</f>
        <v>2667800</v>
      </c>
      <c r="G6" s="4">
        <f t="shared" si="0"/>
        <v>0</v>
      </c>
      <c r="H6" s="4" t="str">
        <f t="shared" si="1"/>
        <v>，2667800</v>
      </c>
      <c r="I6" s="4" t="str">
        <f>VLOOKUP(A6,HOP!A:U,21,0)</f>
        <v>直连</v>
      </c>
    </row>
    <row r="7" s="4" customFormat="1" spans="1:9">
      <c r="A7" s="5">
        <v>999218873779720</v>
      </c>
      <c r="B7" s="6">
        <v>44800</v>
      </c>
      <c r="C7" s="6">
        <v>44801</v>
      </c>
      <c r="D7" s="4">
        <v>194.75</v>
      </c>
      <c r="E7" s="4" t="str">
        <f>VLOOKUP(A7,HOP!A:L,12,0)</f>
        <v>194.75</v>
      </c>
      <c r="F7" s="4" t="str">
        <f>VLOOKUP(A7,HOP!A:C,3,0)</f>
        <v>2668126</v>
      </c>
      <c r="G7" s="4">
        <f t="shared" si="0"/>
        <v>0</v>
      </c>
      <c r="H7" s="4" t="str">
        <f t="shared" si="1"/>
        <v>，2668126</v>
      </c>
      <c r="I7" s="4" t="str">
        <f>VLOOKUP(A7,HOP!A:U,21,0)</f>
        <v>直连</v>
      </c>
    </row>
    <row r="8" s="4" customFormat="1" spans="1:9">
      <c r="A8" s="5">
        <v>999218885731641</v>
      </c>
      <c r="B8" s="6">
        <v>44800</v>
      </c>
      <c r="C8" s="6">
        <v>44801</v>
      </c>
      <c r="D8" s="4">
        <v>168.1</v>
      </c>
      <c r="E8" s="4" t="str">
        <f>VLOOKUP(A8,HOP!A:L,12,0)</f>
        <v>168.10</v>
      </c>
      <c r="F8" s="4" t="str">
        <f>VLOOKUP(A8,HOP!A:C,3,0)</f>
        <v>2669600</v>
      </c>
      <c r="G8" s="4">
        <f t="shared" si="0"/>
        <v>0</v>
      </c>
      <c r="H8" s="4" t="str">
        <f t="shared" si="1"/>
        <v>，2669600</v>
      </c>
      <c r="I8" s="4" t="str">
        <f>VLOOKUP(A8,HOP!A:U,21,0)</f>
        <v>直连</v>
      </c>
    </row>
    <row r="9" s="4" customFormat="1" spans="1:9">
      <c r="A9" s="5">
        <v>999218886946064</v>
      </c>
      <c r="B9" s="6">
        <v>44800</v>
      </c>
      <c r="C9" s="6">
        <v>44801</v>
      </c>
      <c r="D9" s="4">
        <v>198.85</v>
      </c>
      <c r="E9" s="4" t="str">
        <f>VLOOKUP(A9,HOP!A:L,12,0)</f>
        <v>198.85</v>
      </c>
      <c r="F9" s="4" t="str">
        <f>VLOOKUP(A9,HOP!A:C,3,0)</f>
        <v>2669907</v>
      </c>
      <c r="G9" s="4">
        <f t="shared" si="0"/>
        <v>0</v>
      </c>
      <c r="H9" s="4" t="str">
        <f t="shared" si="1"/>
        <v>，2669907</v>
      </c>
      <c r="I9" s="4" t="str">
        <f>VLOOKUP(A9,HOP!A:U,21,0)</f>
        <v>直连</v>
      </c>
    </row>
    <row r="10" s="4" customFormat="1" spans="1:9">
      <c r="A10" s="5">
        <v>999218887008411</v>
      </c>
      <c r="B10" s="6">
        <v>44800</v>
      </c>
      <c r="C10" s="6">
        <v>44801</v>
      </c>
      <c r="D10" s="4">
        <v>160.92</v>
      </c>
      <c r="E10" s="4" t="str">
        <f>VLOOKUP(A10,HOP!A:L,12,0)</f>
        <v>160.92</v>
      </c>
      <c r="F10" s="4" t="str">
        <f>VLOOKUP(A10,HOP!A:C,3,0)</f>
        <v>2669926</v>
      </c>
      <c r="G10" s="4">
        <f t="shared" si="0"/>
        <v>0</v>
      </c>
      <c r="H10" s="4" t="str">
        <f t="shared" si="1"/>
        <v>，2669926</v>
      </c>
      <c r="I10" s="4" t="str">
        <f>VLOOKUP(A10,HOP!A:U,21,0)</f>
        <v>直连</v>
      </c>
    </row>
    <row r="11" s="4" customFormat="1" spans="1:9">
      <c r="A11" s="5">
        <v>999218887196292</v>
      </c>
      <c r="B11" s="6">
        <v>44800</v>
      </c>
      <c r="C11" s="6">
        <v>44801</v>
      </c>
      <c r="D11" s="4">
        <v>322.06</v>
      </c>
      <c r="E11" s="4" t="str">
        <f>VLOOKUP(A11,HOP!A:L,12,0)</f>
        <v>322.06</v>
      </c>
      <c r="F11" s="4" t="str">
        <f>VLOOKUP(A11,HOP!A:C,3,0)</f>
        <v>2669981</v>
      </c>
      <c r="G11" s="4">
        <f t="shared" si="0"/>
        <v>0</v>
      </c>
      <c r="H11" s="4" t="str">
        <f t="shared" si="1"/>
        <v>，2669981</v>
      </c>
      <c r="I11" s="4" t="str">
        <f>VLOOKUP(A11,HOP!A:U,21,0)</f>
        <v>直连</v>
      </c>
    </row>
    <row r="12" s="4" customFormat="1" spans="1:9">
      <c r="A12" s="5">
        <v>999218887733687</v>
      </c>
      <c r="B12" s="6">
        <v>44800</v>
      </c>
      <c r="C12" s="6">
        <v>44801</v>
      </c>
      <c r="D12" s="4">
        <v>160.92</v>
      </c>
      <c r="E12" s="4" t="str">
        <f>VLOOKUP(A12,HOP!A:L,12,0)</f>
        <v>160.92</v>
      </c>
      <c r="F12" s="4" t="str">
        <f>VLOOKUP(A12,HOP!A:C,3,0)</f>
        <v>2670174</v>
      </c>
      <c r="G12" s="4">
        <f t="shared" si="0"/>
        <v>0</v>
      </c>
      <c r="H12" s="4" t="str">
        <f t="shared" si="1"/>
        <v>，2670174</v>
      </c>
      <c r="I12" s="4" t="str">
        <f>VLOOKUP(A12,HOP!A:U,21,0)</f>
        <v>直连</v>
      </c>
    </row>
    <row r="13" s="4" customFormat="1" spans="1:9">
      <c r="A13" s="5">
        <v>999218887949070</v>
      </c>
      <c r="B13" s="6">
        <v>44800</v>
      </c>
      <c r="C13" s="6">
        <v>44801</v>
      </c>
      <c r="D13" s="4">
        <v>629.36</v>
      </c>
      <c r="E13" s="4" t="str">
        <f>VLOOKUP(A13,HOP!A:L,12,0)</f>
        <v>629.36</v>
      </c>
      <c r="F13" s="4" t="str">
        <f>VLOOKUP(A13,HOP!A:C,3,0)</f>
        <v>2670246</v>
      </c>
      <c r="G13" s="4">
        <f t="shared" si="0"/>
        <v>0</v>
      </c>
      <c r="H13" s="4" t="str">
        <f t="shared" si="1"/>
        <v>，2670246</v>
      </c>
      <c r="I13" s="4" t="str">
        <f>VLOOKUP(A13,HOP!A:U,21,0)</f>
        <v>直连</v>
      </c>
    </row>
    <row r="15" spans="4:4">
      <c r="D15" s="4">
        <f>SUM(D2:D14)</f>
        <v>2928.64</v>
      </c>
    </row>
    <row r="23" spans="1:1">
      <c r="A23" s="4" t="s">
        <v>78</v>
      </c>
    </row>
    <row r="24" spans="1:1">
      <c r="A24" s="4" t="s">
        <v>79</v>
      </c>
    </row>
    <row r="25" spans="1:1">
      <c r="A25" s="4" t="s">
        <v>80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</row>
    <row r="2" s="1" customFormat="1" spans="1:21">
      <c r="A2" s="3">
        <v>999218887949070</v>
      </c>
      <c r="B2" s="1" t="s">
        <v>99</v>
      </c>
      <c r="C2" s="1" t="s">
        <v>100</v>
      </c>
      <c r="D2" s="1" t="s">
        <v>101</v>
      </c>
      <c r="E2" s="1" t="s">
        <v>76</v>
      </c>
      <c r="F2" s="1" t="s">
        <v>99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</row>
    <row r="3" s="1" customFormat="1" spans="1:21">
      <c r="A3" s="3">
        <v>999218887733687</v>
      </c>
      <c r="B3" s="1" t="s">
        <v>99</v>
      </c>
      <c r="C3" s="1" t="s">
        <v>114</v>
      </c>
      <c r="D3" s="1" t="s">
        <v>115</v>
      </c>
      <c r="E3" s="1" t="s">
        <v>71</v>
      </c>
      <c r="F3" s="1" t="s">
        <v>99</v>
      </c>
      <c r="G3" s="1" t="s">
        <v>102</v>
      </c>
      <c r="H3" s="1" t="s">
        <v>103</v>
      </c>
      <c r="I3" s="1" t="s">
        <v>116</v>
      </c>
      <c r="J3" s="1" t="s">
        <v>105</v>
      </c>
      <c r="K3" s="1" t="s">
        <v>116</v>
      </c>
      <c r="L3" s="1" t="s">
        <v>116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117</v>
      </c>
      <c r="S3" s="1" t="s">
        <v>111</v>
      </c>
      <c r="T3" s="1" t="s">
        <v>112</v>
      </c>
      <c r="U3" s="1" t="s">
        <v>113</v>
      </c>
    </row>
    <row r="4" s="1" customFormat="1" spans="1:21">
      <c r="A4" s="3">
        <v>999218887196292</v>
      </c>
      <c r="B4" s="1" t="s">
        <v>99</v>
      </c>
      <c r="C4" s="1" t="s">
        <v>118</v>
      </c>
      <c r="D4" s="1" t="s">
        <v>119</v>
      </c>
      <c r="E4" s="1" t="s">
        <v>67</v>
      </c>
      <c r="F4" s="1" t="s">
        <v>99</v>
      </c>
      <c r="G4" s="1" t="s">
        <v>102</v>
      </c>
      <c r="H4" s="1" t="s">
        <v>103</v>
      </c>
      <c r="I4" s="1" t="s">
        <v>120</v>
      </c>
      <c r="J4" s="1" t="s">
        <v>105</v>
      </c>
      <c r="K4" s="1" t="s">
        <v>120</v>
      </c>
      <c r="L4" s="1" t="s">
        <v>120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109</v>
      </c>
      <c r="R4" s="1" t="s">
        <v>121</v>
      </c>
      <c r="S4" s="1" t="s">
        <v>111</v>
      </c>
      <c r="T4" s="1" t="s">
        <v>112</v>
      </c>
      <c r="U4" s="1" t="s">
        <v>113</v>
      </c>
    </row>
    <row r="5" s="1" customFormat="1" spans="1:21">
      <c r="A5" s="3">
        <v>999218887008411</v>
      </c>
      <c r="B5" s="1" t="s">
        <v>99</v>
      </c>
      <c r="C5" s="1" t="s">
        <v>122</v>
      </c>
      <c r="D5" s="1" t="s">
        <v>123</v>
      </c>
      <c r="E5" s="1" t="s">
        <v>63</v>
      </c>
      <c r="F5" s="1" t="s">
        <v>99</v>
      </c>
      <c r="G5" s="1" t="s">
        <v>102</v>
      </c>
      <c r="H5" s="1" t="s">
        <v>103</v>
      </c>
      <c r="I5" s="1" t="s">
        <v>116</v>
      </c>
      <c r="J5" s="1" t="s">
        <v>105</v>
      </c>
      <c r="K5" s="1" t="s">
        <v>116</v>
      </c>
      <c r="L5" s="1" t="s">
        <v>116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109</v>
      </c>
      <c r="R5" s="1" t="s">
        <v>124</v>
      </c>
      <c r="S5" s="1" t="s">
        <v>111</v>
      </c>
      <c r="T5" s="1" t="s">
        <v>112</v>
      </c>
      <c r="U5" s="1" t="s">
        <v>113</v>
      </c>
    </row>
    <row r="6" s="1" customFormat="1" spans="1:21">
      <c r="A6" s="3">
        <v>999218886946064</v>
      </c>
      <c r="B6" s="1" t="s">
        <v>99</v>
      </c>
      <c r="C6" s="1" t="s">
        <v>125</v>
      </c>
      <c r="D6" s="1" t="s">
        <v>126</v>
      </c>
      <c r="E6" s="1" t="s">
        <v>60</v>
      </c>
      <c r="F6" s="1" t="s">
        <v>99</v>
      </c>
      <c r="G6" s="1" t="s">
        <v>102</v>
      </c>
      <c r="H6" s="1" t="s">
        <v>103</v>
      </c>
      <c r="I6" s="1" t="s">
        <v>127</v>
      </c>
      <c r="J6" s="1" t="s">
        <v>105</v>
      </c>
      <c r="K6" s="1" t="s">
        <v>127</v>
      </c>
      <c r="L6" s="1" t="s">
        <v>127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109</v>
      </c>
      <c r="R6" s="1" t="s">
        <v>128</v>
      </c>
      <c r="S6" s="1" t="s">
        <v>111</v>
      </c>
      <c r="T6" s="1" t="s">
        <v>112</v>
      </c>
      <c r="U6" s="1" t="s">
        <v>113</v>
      </c>
    </row>
    <row r="7" s="1" customFormat="1" spans="1:21">
      <c r="A7" s="3">
        <v>999218885731641</v>
      </c>
      <c r="B7" s="1" t="s">
        <v>99</v>
      </c>
      <c r="C7" s="1" t="s">
        <v>129</v>
      </c>
      <c r="D7" s="1" t="s">
        <v>130</v>
      </c>
      <c r="E7" s="1" t="s">
        <v>56</v>
      </c>
      <c r="F7" s="1" t="s">
        <v>99</v>
      </c>
      <c r="G7" s="1" t="s">
        <v>102</v>
      </c>
      <c r="H7" s="1" t="s">
        <v>103</v>
      </c>
      <c r="I7" s="1" t="s">
        <v>131</v>
      </c>
      <c r="J7" s="1" t="s">
        <v>105</v>
      </c>
      <c r="K7" s="1" t="s">
        <v>131</v>
      </c>
      <c r="L7" s="1" t="s">
        <v>131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109</v>
      </c>
      <c r="R7" s="1" t="s">
        <v>132</v>
      </c>
      <c r="S7" s="1" t="s">
        <v>111</v>
      </c>
      <c r="T7" s="1" t="s">
        <v>112</v>
      </c>
      <c r="U7" s="1" t="s">
        <v>113</v>
      </c>
    </row>
    <row r="8" s="1" customFormat="1" spans="1:21">
      <c r="A8" s="3">
        <v>999218873779720</v>
      </c>
      <c r="B8" s="1" t="s">
        <v>133</v>
      </c>
      <c r="C8" s="1" t="s">
        <v>134</v>
      </c>
      <c r="D8" s="1" t="s">
        <v>135</v>
      </c>
      <c r="E8" s="1" t="s">
        <v>53</v>
      </c>
      <c r="F8" s="1" t="s">
        <v>99</v>
      </c>
      <c r="G8" s="1" t="s">
        <v>102</v>
      </c>
      <c r="H8" s="1" t="s">
        <v>103</v>
      </c>
      <c r="I8" s="1" t="s">
        <v>136</v>
      </c>
      <c r="J8" s="1" t="s">
        <v>105</v>
      </c>
      <c r="K8" s="1" t="s">
        <v>136</v>
      </c>
      <c r="L8" s="1" t="s">
        <v>136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109</v>
      </c>
      <c r="R8" s="1" t="s">
        <v>137</v>
      </c>
      <c r="S8" s="1" t="s">
        <v>111</v>
      </c>
      <c r="T8" s="1" t="s">
        <v>112</v>
      </c>
      <c r="U8" s="1" t="s">
        <v>113</v>
      </c>
    </row>
    <row r="9" s="1" customFormat="1" spans="1:21">
      <c r="A9" s="3">
        <v>999218872313748</v>
      </c>
      <c r="B9" s="1" t="s">
        <v>133</v>
      </c>
      <c r="C9" s="1" t="s">
        <v>138</v>
      </c>
      <c r="D9" s="1" t="s">
        <v>139</v>
      </c>
      <c r="E9" s="1" t="s">
        <v>50</v>
      </c>
      <c r="F9" s="1" t="s">
        <v>99</v>
      </c>
      <c r="G9" s="1" t="s">
        <v>102</v>
      </c>
      <c r="H9" s="1" t="s">
        <v>103</v>
      </c>
      <c r="I9" s="1" t="s">
        <v>140</v>
      </c>
      <c r="J9" s="1" t="s">
        <v>105</v>
      </c>
      <c r="K9" s="1" t="s">
        <v>140</v>
      </c>
      <c r="L9" s="1" t="s">
        <v>140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109</v>
      </c>
      <c r="R9" s="1" t="s">
        <v>141</v>
      </c>
      <c r="S9" s="1" t="s">
        <v>111</v>
      </c>
      <c r="T9" s="1" t="s">
        <v>112</v>
      </c>
      <c r="U9" s="1" t="s">
        <v>113</v>
      </c>
    </row>
    <row r="10" s="1" customFormat="1" spans="1:21">
      <c r="A10" s="3">
        <v>999218871311680</v>
      </c>
      <c r="B10" s="1" t="s">
        <v>142</v>
      </c>
      <c r="C10" s="1" t="s">
        <v>143</v>
      </c>
      <c r="D10" s="1" t="s">
        <v>144</v>
      </c>
      <c r="E10" s="1" t="s">
        <v>46</v>
      </c>
      <c r="F10" s="1" t="s">
        <v>133</v>
      </c>
      <c r="G10" s="1" t="s">
        <v>102</v>
      </c>
      <c r="H10" s="1" t="s">
        <v>103</v>
      </c>
      <c r="I10" s="1" t="s">
        <v>145</v>
      </c>
      <c r="J10" s="1" t="s">
        <v>105</v>
      </c>
      <c r="K10" s="1" t="s">
        <v>145</v>
      </c>
      <c r="L10" s="1" t="s">
        <v>145</v>
      </c>
      <c r="M10" s="1" t="s">
        <v>106</v>
      </c>
      <c r="N10" s="1" t="s">
        <v>106</v>
      </c>
      <c r="O10" s="1" t="s">
        <v>107</v>
      </c>
      <c r="P10" s="1" t="s">
        <v>108</v>
      </c>
      <c r="Q10" s="1" t="s">
        <v>109</v>
      </c>
      <c r="R10" s="1" t="s">
        <v>146</v>
      </c>
      <c r="S10" s="1" t="s">
        <v>111</v>
      </c>
      <c r="T10" s="1" t="s">
        <v>112</v>
      </c>
      <c r="U10" s="1" t="s">
        <v>113</v>
      </c>
    </row>
    <row r="11" s="1" customFormat="1" spans="1:21">
      <c r="A11" s="3">
        <v>999218867077030</v>
      </c>
      <c r="B11" s="1" t="s">
        <v>142</v>
      </c>
      <c r="C11" s="1" t="s">
        <v>147</v>
      </c>
      <c r="D11" s="1" t="s">
        <v>148</v>
      </c>
      <c r="E11" s="1" t="s">
        <v>42</v>
      </c>
      <c r="F11" s="1" t="s">
        <v>99</v>
      </c>
      <c r="G11" s="1" t="s">
        <v>102</v>
      </c>
      <c r="H11" s="1" t="s">
        <v>103</v>
      </c>
      <c r="I11" s="1" t="s">
        <v>149</v>
      </c>
      <c r="J11" s="1" t="s">
        <v>105</v>
      </c>
      <c r="K11" s="1" t="s">
        <v>149</v>
      </c>
      <c r="L11" s="1" t="s">
        <v>149</v>
      </c>
      <c r="M11" s="1" t="s">
        <v>106</v>
      </c>
      <c r="N11" s="1" t="s">
        <v>106</v>
      </c>
      <c r="O11" s="1" t="s">
        <v>107</v>
      </c>
      <c r="P11" s="1" t="s">
        <v>108</v>
      </c>
      <c r="Q11" s="1" t="s">
        <v>109</v>
      </c>
      <c r="R11" s="1" t="s">
        <v>150</v>
      </c>
      <c r="S11" s="1" t="s">
        <v>111</v>
      </c>
      <c r="T11" s="1" t="s">
        <v>112</v>
      </c>
      <c r="U11" s="1" t="s">
        <v>113</v>
      </c>
    </row>
    <row r="12" s="1" customFormat="1" spans="1:21">
      <c r="A12" s="3">
        <v>999218851553000</v>
      </c>
      <c r="B12" s="1" t="s">
        <v>151</v>
      </c>
      <c r="C12" s="1" t="s">
        <v>152</v>
      </c>
      <c r="D12" s="1" t="s">
        <v>153</v>
      </c>
      <c r="E12" s="1" t="s">
        <v>38</v>
      </c>
      <c r="F12" s="1" t="s">
        <v>99</v>
      </c>
      <c r="G12" s="1" t="s">
        <v>102</v>
      </c>
      <c r="H12" s="1" t="s">
        <v>103</v>
      </c>
      <c r="I12" s="1" t="s">
        <v>154</v>
      </c>
      <c r="J12" s="1" t="s">
        <v>105</v>
      </c>
      <c r="K12" s="1" t="s">
        <v>154</v>
      </c>
      <c r="L12" s="1" t="s">
        <v>154</v>
      </c>
      <c r="M12" s="1" t="s">
        <v>106</v>
      </c>
      <c r="N12" s="1" t="s">
        <v>106</v>
      </c>
      <c r="O12" s="1" t="s">
        <v>107</v>
      </c>
      <c r="P12" s="1" t="s">
        <v>108</v>
      </c>
      <c r="Q12" s="1" t="s">
        <v>109</v>
      </c>
      <c r="R12" s="1" t="s">
        <v>155</v>
      </c>
      <c r="S12" s="1" t="s">
        <v>111</v>
      </c>
      <c r="T12" s="1" t="s">
        <v>112</v>
      </c>
      <c r="U12" s="1" t="s">
        <v>113</v>
      </c>
    </row>
    <row r="13" s="1" customFormat="1" spans="1:21">
      <c r="A13" s="3">
        <v>999218851387538</v>
      </c>
      <c r="B13" s="1" t="s">
        <v>151</v>
      </c>
      <c r="C13" s="1" t="s">
        <v>156</v>
      </c>
      <c r="D13" s="1" t="s">
        <v>153</v>
      </c>
      <c r="E13" s="1" t="s">
        <v>31</v>
      </c>
      <c r="F13" s="1" t="s">
        <v>99</v>
      </c>
      <c r="G13" s="1" t="s">
        <v>102</v>
      </c>
      <c r="H13" s="1" t="s">
        <v>103</v>
      </c>
      <c r="I13" s="1" t="s">
        <v>157</v>
      </c>
      <c r="J13" s="1" t="s">
        <v>105</v>
      </c>
      <c r="K13" s="1" t="s">
        <v>157</v>
      </c>
      <c r="L13" s="1" t="s">
        <v>157</v>
      </c>
      <c r="M13" s="1" t="s">
        <v>106</v>
      </c>
      <c r="N13" s="1" t="s">
        <v>106</v>
      </c>
      <c r="O13" s="1" t="s">
        <v>107</v>
      </c>
      <c r="P13" s="1" t="s">
        <v>108</v>
      </c>
      <c r="Q13" s="1" t="s">
        <v>109</v>
      </c>
      <c r="R13" s="1" t="s">
        <v>158</v>
      </c>
      <c r="S13" s="1" t="s">
        <v>111</v>
      </c>
      <c r="T13" s="1" t="s">
        <v>112</v>
      </c>
      <c r="U13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2022-08-31T09:17:14Z</dcterms:created>
  <dcterms:modified xsi:type="dcterms:W3CDTF">2022-08-31T09:21:31Z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A7EBF0A87EA74DD1855DC321FEA4B1AD</vt:lpwstr>
  </property>
  <property fmtid="{D5CDD505-2E9C-101B-9397-08002B2CF9AE}" pid="3" name="KSOProductBuildVer">
    <vt:lpwstr>2052-11.1.0.12353</vt:lpwstr>
  </property>
</Properties>
</file>