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<sst xmlns="http://schemas.openxmlformats.org/spreadsheetml/2006/main" count="595" uniqueCount="251">
  <si>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</si>
  <si>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</si>
  <si>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</si>
  <si>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</si>
  <si>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</si>
  <si>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</si>
  <si>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</si>
  <si>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</si>
  <si>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</si>
  <si>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</si>
  <si>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</si>
  <si>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</si>
  <si>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</si>
  <si>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</si>
  <si>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</si>
  <si>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</si>
  <si>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</si>
  <si>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</si>
  <si>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</si>
  <si>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</si>
  <si>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</si>
  <si>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</si>
  <si>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</si>
  <si>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</si>
  <si>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</si>
  <si>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17977690115	</t>
  </si>
  <si>
    <t>Ctrip</t>
  </si>
  <si>
    <t>正常</t>
  </si>
  <si>
    <t>[哈罗盖特]约克郡雪松苑酒店 - 阿桑德连锁酒店(Cedar Court Hotel Harrogate, Ascend Hotel Collection)(48377090)</t>
  </si>
  <si>
    <t>双床房&lt;不退款&gt;&lt;2人入住&gt;</t>
  </si>
  <si>
    <t>USD</t>
  </si>
  <si>
    <t>Hodgson/Benjamin</t>
  </si>
  <si>
    <t>CA5326220901USD</t>
  </si>
  <si>
    <t>未提现</t>
  </si>
  <si>
    <t>携程开票</t>
  </si>
  <si>
    <t xml:space="preserve">	</t>
  </si>
  <si>
    <t xml:space="preserve">153586	</t>
  </si>
  <si>
    <t xml:space="preserve">18038682699	</t>
  </si>
  <si>
    <t>[巴厘岛]塞米亚克双六豪华酒店(Double - Six, Luxury Hotel - Seminyak)(39036571)</t>
  </si>
  <si>
    <t>豪华海景套房&lt;不退款&gt;&lt;2人入住&gt;</t>
  </si>
  <si>
    <t>Alvarez/Alai</t>
  </si>
  <si>
    <t xml:space="preserve">18270693386	</t>
  </si>
  <si>
    <t>[戈尔登]桌山酒店(Table Mountain Inn)(40042985)</t>
  </si>
  <si>
    <t>传统客房1张特大床&lt;2人入住&gt;&lt;不退款&gt;</t>
  </si>
  <si>
    <t>Joyallen/Karen</t>
  </si>
  <si>
    <t xml:space="preserve">225585	</t>
  </si>
  <si>
    <t xml:space="preserve">18719370247	</t>
  </si>
  <si>
    <t>[新加坡]新加坡富丽华河畔大酒店(SG Clean)(Furama RiverFront (SG Clean))(37217645)</t>
  </si>
  <si>
    <t>豪华房&lt;不退款&gt;&lt;2人入住&gt;</t>
  </si>
  <si>
    <t>Thai Jin/Wong,Thai Jin/Wong</t>
  </si>
  <si>
    <t xml:space="preserve">2652255	</t>
  </si>
  <si>
    <t xml:space="preserve">1953219	</t>
  </si>
  <si>
    <t xml:space="preserve">18726998595	</t>
  </si>
  <si>
    <t>[阿卡雄]雷斯迪家阿卡雄普拉扎酒店(Residhome Arcachon Plazza)(39054958)</t>
  </si>
  <si>
    <t>尊贵双人房&lt;不退款&gt;&lt;2人入住&gt;</t>
  </si>
  <si>
    <t>Lerossignol/marc</t>
  </si>
  <si>
    <t xml:space="preserve">64328666	</t>
  </si>
  <si>
    <t xml:space="preserve">18752919301	</t>
  </si>
  <si>
    <t>[会安]富田精品度假酒店(Phu Thinh Boutique Resort &amp; Spa)(37222144)</t>
  </si>
  <si>
    <t>高级园景客房&lt;不退款&gt;&lt;2人入住&gt;</t>
  </si>
  <si>
    <t>HENG/KAR HWEE,Chian/Wei Ngee Benny</t>
  </si>
  <si>
    <t xml:space="preserve">2655278	</t>
  </si>
  <si>
    <t xml:space="preserve">18774548876	</t>
  </si>
  <si>
    <t>[迈阿密海滩]迈阿密海滩康菲丹特酒店 - 凯悦酒店集团(The Confidante Miami Beach, part of Hyatt)(37205462)</t>
  </si>
  <si>
    <t>特大床房&lt;不退款&gt;&lt;2人入住&gt;</t>
  </si>
  <si>
    <t>Lopez/Jean</t>
  </si>
  <si>
    <t xml:space="preserve">WSD582	</t>
  </si>
  <si>
    <t xml:space="preserve">18788685944	</t>
  </si>
  <si>
    <t>[Bondi Beach]邦迪酒店(Hotel Bondi)(37204509)</t>
  </si>
  <si>
    <t>标准房&lt;不退款&gt;&lt;2人入住&gt;</t>
  </si>
  <si>
    <t>Lockwood/Jason</t>
  </si>
  <si>
    <t xml:space="preserve">2658914	</t>
  </si>
  <si>
    <t xml:space="preserve">35142655	</t>
  </si>
  <si>
    <t xml:space="preserve">18805498939	</t>
  </si>
  <si>
    <t>[蒙特利尔]坎特利套房酒店(Hôtel le Cantlie Suites)(37211774)</t>
  </si>
  <si>
    <t>一室房(带两张大号床)&lt;2人入住&gt;&lt;不退款&gt;</t>
  </si>
  <si>
    <t>Lefebvre/Catherine</t>
  </si>
  <si>
    <t xml:space="preserve">581664	</t>
  </si>
  <si>
    <t xml:space="preserve">18838246590	</t>
  </si>
  <si>
    <t>[旧金山]乔治国王酒店(King George)(37242390)</t>
  </si>
  <si>
    <t>高级房, 1 张大床&lt;不退款&gt;&lt;2人入住&gt;</t>
  </si>
  <si>
    <t>Arora/Shivam</t>
  </si>
  <si>
    <t>取消</t>
  </si>
  <si>
    <t xml:space="preserve">18872439729	</t>
  </si>
  <si>
    <t>[洛杉矶]好莱坞罗斯福酒店(The Hollywood Roosevelt)(37198052)</t>
  </si>
  <si>
    <t>高级大号床房&lt;不退款&gt;&lt;2人入住&gt;</t>
  </si>
  <si>
    <t>Walters/Aayan</t>
  </si>
  <si>
    <t xml:space="preserve">28641554	</t>
  </si>
  <si>
    <t xml:space="preserve">18874034843	</t>
  </si>
  <si>
    <t>[城南市]城南SR酒店(SR Suites Bundang)(44697670)</t>
  </si>
  <si>
    <t>皇室套房&lt;不退款&gt;&lt;2人入住&gt;</t>
  </si>
  <si>
    <t>DONG/SHUAI,DONG/SHUAI</t>
  </si>
  <si>
    <t xml:space="preserve">22059717	</t>
  </si>
  <si>
    <t xml:space="preserve">18880794836	</t>
  </si>
  <si>
    <t>[黎牙实比]蓝莲花酒店(Lotus Blu Hotel)(37230485)</t>
  </si>
  <si>
    <t>豪华客房&lt;不退款&gt;&lt;2人入住&gt;</t>
  </si>
  <si>
    <t>Bon/Marivic,Bon/Marivic</t>
  </si>
  <si>
    <t xml:space="preserve">28514	</t>
  </si>
  <si>
    <t xml:space="preserve">18886451434	</t>
  </si>
  <si>
    <t>[新加坡]新加坡悦乐加东酒店(SG Clean)(Village Hotel Katong by Far East Hospitality (SG Clean))(37206359)</t>
  </si>
  <si>
    <t>高级客房&lt;不退款&gt;&lt;2人入住&gt;</t>
  </si>
  <si>
    <t>XU/HUIYAN,ZHANG/LISHA</t>
  </si>
  <si>
    <t xml:space="preserve">18887512953	</t>
  </si>
  <si>
    <t>[新加坡]新加坡半岛怡东酒店(Peninsula Excelsior Hotel Singapore)(37209095)</t>
  </si>
  <si>
    <t>高级房&lt;2人入住&gt;&lt;不退款&gt;</t>
  </si>
  <si>
    <t>Crabbe/Alan</t>
  </si>
  <si>
    <t xml:space="preserve">3214915	</t>
  </si>
  <si>
    <t xml:space="preserve">18888603766	</t>
  </si>
  <si>
    <t>Muadmanee/Weerasatree</t>
  </si>
  <si>
    <t xml:space="preserve">3215068	</t>
  </si>
  <si>
    <t xml:space="preserve">18892169855	</t>
  </si>
  <si>
    <t>[怀特普莱恩斯]怀特普莱恩斯中心索内斯塔酒店(Sonesta White Plains Downtown)(39056303)</t>
  </si>
  <si>
    <t>豪华特大床房&lt;不退款&gt;&lt;2人入住&gt;</t>
  </si>
  <si>
    <t>Bell/Makeeba</t>
  </si>
  <si>
    <t xml:space="preserve">18224684244	</t>
  </si>
  <si>
    <t>调整</t>
  </si>
  <si>
    <t>[奥本希尔斯]奥本希尔斯品质酒店(Quality Inn Auburn Hills)(37226741)</t>
  </si>
  <si>
    <t>Miller/Andrew</t>
  </si>
  <si>
    <t xml:space="preserve">2604983	</t>
  </si>
  <si>
    <t xml:space="preserve">11904252	</t>
  </si>
  <si>
    <t>，</t>
  </si>
  <si>
    <t>A220901095526481</t>
  </si>
  <si>
    <t>A220901095610481</t>
  </si>
  <si>
    <t>USD / HKD 当前参考汇率: 7.8486</t>
  </si>
  <si>
    <t>总计：3081 USD/
24181.54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</si>
  <si>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</si>
  <si>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</si>
  <si>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</si>
  <si>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</si>
  <si>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</si>
  <si>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</si>
  <si>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</si>
  <si>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</si>
  <si>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</si>
  <si>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</si>
  <si>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</si>
  <si>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</si>
  <si>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</si>
  <si>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</si>
  <si>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</si>
  <si>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</si>
  <si>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</si>
  <si>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</si>
  <si>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2022-08-28</t>
  </si>
  <si>
    <t>2671225</t>
  </si>
  <si>
    <t>怀特普莱恩斯中心索内斯塔酒店</t>
  </si>
  <si>
    <t>Bell Makeeba</t>
  </si>
  <si>
    <t>2022-08-29</t>
  </si>
  <si>
    <t>退房日周结</t>
  </si>
  <si>
    <t>936.71</t>
  </si>
  <si>
    <t>136.00</t>
  </si>
  <si>
    <t>0</t>
  </si>
  <si>
    <t>0.00</t>
  </si>
  <si>
    <t>携程盛景国际直连</t>
  </si>
  <si>
    <t>01.010677</t>
  </si>
  <si>
    <t>2022-08-28 20:12:17</t>
  </si>
  <si>
    <t>否</t>
  </si>
  <si>
    <t>汇智国际旅游发展有限公司</t>
  </si>
  <si>
    <t>直连</t>
  </si>
  <si>
    <t>2670420</t>
  </si>
  <si>
    <t>新加坡半岛怡东酒店</t>
  </si>
  <si>
    <t>Muadmanee Weerasatree</t>
  </si>
  <si>
    <t>798.96</t>
  </si>
  <si>
    <t>116.00</t>
  </si>
  <si>
    <t>2022-08-28 00:01:22</t>
  </si>
  <si>
    <t>2022-08-27</t>
  </si>
  <si>
    <t>2670093</t>
  </si>
  <si>
    <t>Crabbe Alan</t>
  </si>
  <si>
    <t>2022-08-27 18:17:06</t>
  </si>
  <si>
    <t>2022-08-26</t>
  </si>
  <si>
    <t>2668715</t>
  </si>
  <si>
    <t>蓝莲花酒店</t>
  </si>
  <si>
    <t>Bon Marivic,Bon Marivic</t>
  </si>
  <si>
    <t>398.20</t>
  </si>
  <si>
    <t>58.00</t>
  </si>
  <si>
    <t>2022-08-27 11:51:35</t>
  </si>
  <si>
    <t>直采</t>
  </si>
  <si>
    <t>2668167</t>
  </si>
  <si>
    <t>城南SR酒店</t>
  </si>
  <si>
    <t>DONG SHUAI,DONG SHUAI</t>
  </si>
  <si>
    <t>3535.78</t>
  </si>
  <si>
    <t>515.00</t>
  </si>
  <si>
    <t>2022-08-26 11:26:47</t>
  </si>
  <si>
    <t>2667823</t>
  </si>
  <si>
    <t>好莱坞罗斯福酒店</t>
  </si>
  <si>
    <t>Walters Aayan</t>
  </si>
  <si>
    <t>1904.68</t>
  </si>
  <si>
    <t>277.00</t>
  </si>
  <si>
    <t>2022-08-26 00:55:10</t>
  </si>
  <si>
    <t>2022-08-19</t>
  </si>
  <si>
    <t>2660193</t>
  </si>
  <si>
    <t>坎特利套房酒店</t>
  </si>
  <si>
    <t>Lefebvre Catherine</t>
  </si>
  <si>
    <t>1020.36</t>
  </si>
  <si>
    <t>150.00</t>
  </si>
  <si>
    <t>2022-08-19 13:21:01</t>
  </si>
  <si>
    <t>2022-08-18</t>
  </si>
  <si>
    <t>2658914</t>
  </si>
  <si>
    <t>邦迪酒店</t>
  </si>
  <si>
    <t>Lockwood Jason</t>
  </si>
  <si>
    <t>1998.44</t>
  </si>
  <si>
    <t>294.00</t>
  </si>
  <si>
    <t>2022-08-18 17:26:24</t>
  </si>
  <si>
    <t>2022-08-16</t>
  </si>
  <si>
    <t>2657331</t>
  </si>
  <si>
    <t>迈阿密海滩凯悦臻选酒店</t>
  </si>
  <si>
    <t>Lopez Jean</t>
  </si>
  <si>
    <t>1344.10</t>
  </si>
  <si>
    <t>198.00</t>
  </si>
  <si>
    <t>2022-08-16 20:54:59</t>
  </si>
  <si>
    <t>2022-08-14</t>
  </si>
  <si>
    <t>2655278</t>
  </si>
  <si>
    <t>富田精品度假酒店</t>
  </si>
  <si>
    <t>HENG KAR HWEE,Chian Wei Ngee Benny</t>
  </si>
  <si>
    <t>155.45</t>
  </si>
  <si>
    <t>23.00</t>
  </si>
  <si>
    <t>2022-08-14 22:05:35</t>
  </si>
  <si>
    <t>2022-08-12</t>
  </si>
  <si>
    <t>2652958</t>
  </si>
  <si>
    <t>雷斯迪家阿卡雄普拉扎酒店</t>
  </si>
  <si>
    <t>Lerossignol marc</t>
  </si>
  <si>
    <t>885.53</t>
  </si>
  <si>
    <t>131.00</t>
  </si>
  <si>
    <t>2022-08-12 16:47:05</t>
  </si>
  <si>
    <t>2652255</t>
  </si>
  <si>
    <t>新加坡富丽华河畔大酒店(SG Clean)</t>
  </si>
  <si>
    <t>Thai Jin Wong,Thai Jin Wong</t>
  </si>
  <si>
    <t>808.90</t>
  </si>
  <si>
    <t>120.00</t>
  </si>
  <si>
    <t>2022-08-12 01:24:07</t>
  </si>
  <si>
    <t>2022-07-03</t>
  </si>
  <si>
    <t>2609649</t>
  </si>
  <si>
    <t>桌山旅馆</t>
  </si>
  <si>
    <t>Joyallen Karen</t>
  </si>
  <si>
    <t>2102.64</t>
  </si>
  <si>
    <t>313.00</t>
  </si>
  <si>
    <t>2022-07-03 06:05:19</t>
  </si>
  <si>
    <t>2022-06-02</t>
  </si>
  <si>
    <t>2573796</t>
  </si>
  <si>
    <t>塞米亚克双六豪华酒店</t>
  </si>
  <si>
    <t>Alvarez Alai</t>
  </si>
  <si>
    <t>2948.31</t>
  </si>
  <si>
    <t>440.00</t>
  </si>
  <si>
    <t>2022-06-02 14:05:42</t>
  </si>
  <si>
    <t>2022-05-23</t>
  </si>
  <si>
    <t>2560884</t>
  </si>
  <si>
    <t>约克郡雪松苑酒店 - 阿桑德连锁酒店成员</t>
  </si>
  <si>
    <t>Hodgson Benjamin</t>
  </si>
  <si>
    <t>677.48</t>
  </si>
  <si>
    <t>101.00</t>
  </si>
  <si>
    <t>2022-05-23 03:56:20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</si>
</sst>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14</xdr:col>
      <xdr:colOff>66675</xdr:colOff>
      <xdr:row>67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57850"/>
          <a:ext cx="10182225" cy="5553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44801</v>
      </c>
      <c r="G2" s="6">
        <v>44802</v>
      </c>
      <c r="H2" s="4">
        <v>1</v>
      </c>
      <c r="I2" s="4">
        <v>1</v>
      </c>
      <c r="J2" s="4">
        <v>1</v>
      </c>
      <c r="K2" s="4" t="s">
        <v>30</v>
      </c>
      <c r="L2" s="4">
        <v>101</v>
      </c>
      <c r="M2" s="4">
        <v>101</v>
      </c>
      <c r="N2" s="4" t="s">
        <v>31</v>
      </c>
      <c r="O2" s="4" t="s">
        <v>32</v>
      </c>
      <c r="P2" s="4" t="s">
        <v>33</v>
      </c>
      <c r="Q2" s="4">
        <v>0</v>
      </c>
      <c r="R2" s="7">
        <v>44704</v>
      </c>
      <c r="S2" s="6">
        <v>44805</v>
      </c>
      <c r="T2" s="4" t="s">
        <v>34</v>
      </c>
      <c r="U2" s="4">
        <v>101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44800</v>
      </c>
      <c r="G3" s="6">
        <v>44802</v>
      </c>
      <c r="H3" s="4">
        <v>1</v>
      </c>
      <c r="I3" s="4">
        <v>2</v>
      </c>
      <c r="J3" s="4">
        <v>2</v>
      </c>
      <c r="K3" s="4" t="s">
        <v>30</v>
      </c>
      <c r="L3" s="4">
        <v>440</v>
      </c>
      <c r="M3" s="4">
        <v>440</v>
      </c>
      <c r="N3" s="4" t="s">
        <v>40</v>
      </c>
      <c r="O3" s="4" t="s">
        <v>32</v>
      </c>
      <c r="P3" s="4" t="s">
        <v>33</v>
      </c>
      <c r="Q3" s="4">
        <v>0</v>
      </c>
      <c r="R3" s="7">
        <v>44714</v>
      </c>
      <c r="S3" s="6">
        <v>44805</v>
      </c>
      <c r="T3" s="4" t="s">
        <v>34</v>
      </c>
      <c r="U3" s="4">
        <v>440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44801</v>
      </c>
      <c r="G4" s="6">
        <v>44802</v>
      </c>
      <c r="H4" s="4">
        <v>1</v>
      </c>
      <c r="I4" s="4">
        <v>1</v>
      </c>
      <c r="J4" s="4">
        <v>1</v>
      </c>
      <c r="K4" s="4" t="s">
        <v>30</v>
      </c>
      <c r="L4" s="4">
        <v>313</v>
      </c>
      <c r="M4" s="4">
        <v>313</v>
      </c>
      <c r="N4" s="4" t="s">
        <v>44</v>
      </c>
      <c r="O4" s="4" t="s">
        <v>32</v>
      </c>
      <c r="P4" s="4" t="s">
        <v>33</v>
      </c>
      <c r="Q4" s="4">
        <v>0</v>
      </c>
      <c r="R4" s="7">
        <v>44745</v>
      </c>
      <c r="S4" s="6">
        <v>44805</v>
      </c>
      <c r="T4" s="4" t="s">
        <v>34</v>
      </c>
      <c r="U4" s="4">
        <v>313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44801</v>
      </c>
      <c r="G5" s="6">
        <v>44802</v>
      </c>
      <c r="H5" s="4">
        <v>1</v>
      </c>
      <c r="I5" s="4">
        <v>1</v>
      </c>
      <c r="J5" s="4">
        <v>1</v>
      </c>
      <c r="K5" s="4" t="s">
        <v>30</v>
      </c>
      <c r="L5" s="4">
        <v>120</v>
      </c>
      <c r="M5" s="4">
        <v>120</v>
      </c>
      <c r="N5" s="4" t="s">
        <v>49</v>
      </c>
      <c r="O5" s="4" t="s">
        <v>32</v>
      </c>
      <c r="P5" s="4" t="s">
        <v>33</v>
      </c>
      <c r="Q5" s="4">
        <v>0</v>
      </c>
      <c r="R5" s="7">
        <v>44785</v>
      </c>
      <c r="S5" s="6">
        <v>44805</v>
      </c>
      <c r="T5" s="4" t="s">
        <v>34</v>
      </c>
      <c r="U5" s="4">
        <v>120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44801</v>
      </c>
      <c r="G6" s="6">
        <v>44802</v>
      </c>
      <c r="H6" s="4">
        <v>1</v>
      </c>
      <c r="I6" s="4">
        <v>1</v>
      </c>
      <c r="J6" s="4">
        <v>1</v>
      </c>
      <c r="K6" s="4" t="s">
        <v>30</v>
      </c>
      <c r="L6" s="4">
        <v>131</v>
      </c>
      <c r="M6" s="4">
        <v>131</v>
      </c>
      <c r="N6" s="4" t="s">
        <v>55</v>
      </c>
      <c r="O6" s="4" t="s">
        <v>32</v>
      </c>
      <c r="P6" s="4" t="s">
        <v>33</v>
      </c>
      <c r="Q6" s="4">
        <v>0</v>
      </c>
      <c r="R6" s="7">
        <v>44785</v>
      </c>
      <c r="S6" s="6">
        <v>44805</v>
      </c>
      <c r="T6" s="4" t="s">
        <v>34</v>
      </c>
      <c r="U6" s="4">
        <v>131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44801</v>
      </c>
      <c r="G7" s="6">
        <v>44802</v>
      </c>
      <c r="H7" s="4">
        <v>1</v>
      </c>
      <c r="I7" s="4">
        <v>1</v>
      </c>
      <c r="J7" s="4">
        <v>1</v>
      </c>
      <c r="K7" s="4" t="s">
        <v>30</v>
      </c>
      <c r="L7" s="4">
        <v>23</v>
      </c>
      <c r="M7" s="4">
        <v>23</v>
      </c>
      <c r="N7" s="4" t="s">
        <v>60</v>
      </c>
      <c r="O7" s="4" t="s">
        <v>32</v>
      </c>
      <c r="P7" s="4" t="s">
        <v>33</v>
      </c>
      <c r="Q7" s="4">
        <v>0</v>
      </c>
      <c r="R7" s="7">
        <v>44787</v>
      </c>
      <c r="S7" s="6">
        <v>44805</v>
      </c>
      <c r="T7" s="4" t="s">
        <v>34</v>
      </c>
      <c r="U7" s="4">
        <v>23</v>
      </c>
      <c r="V7" s="4">
        <v>0</v>
      </c>
      <c r="W7" s="4">
        <v>0</v>
      </c>
      <c r="X7" s="4" t="s">
        <v>61</v>
      </c>
      <c r="Y7" s="4" t="s">
        <v>35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44801</v>
      </c>
      <c r="G8" s="6">
        <v>44802</v>
      </c>
      <c r="H8" s="4">
        <v>1</v>
      </c>
      <c r="I8" s="4">
        <v>1</v>
      </c>
      <c r="J8" s="4">
        <v>1</v>
      </c>
      <c r="K8" s="4" t="s">
        <v>30</v>
      </c>
      <c r="L8" s="4">
        <v>198</v>
      </c>
      <c r="M8" s="4">
        <v>198</v>
      </c>
      <c r="N8" s="4" t="s">
        <v>65</v>
      </c>
      <c r="O8" s="4" t="s">
        <v>32</v>
      </c>
      <c r="P8" s="4" t="s">
        <v>33</v>
      </c>
      <c r="Q8" s="4">
        <v>0</v>
      </c>
      <c r="R8" s="7">
        <v>44789</v>
      </c>
      <c r="S8" s="6">
        <v>44805</v>
      </c>
      <c r="T8" s="4" t="s">
        <v>34</v>
      </c>
      <c r="U8" s="4">
        <v>198</v>
      </c>
      <c r="V8" s="4">
        <v>0</v>
      </c>
      <c r="W8" s="4">
        <v>0</v>
      </c>
      <c r="X8" s="4" t="s">
        <v>35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44800</v>
      </c>
      <c r="G9" s="6">
        <v>44802</v>
      </c>
      <c r="H9" s="4">
        <v>1</v>
      </c>
      <c r="I9" s="4">
        <v>2</v>
      </c>
      <c r="J9" s="4">
        <v>2</v>
      </c>
      <c r="K9" s="4" t="s">
        <v>30</v>
      </c>
      <c r="L9" s="4">
        <v>294</v>
      </c>
      <c r="M9" s="4">
        <v>294</v>
      </c>
      <c r="N9" s="4" t="s">
        <v>70</v>
      </c>
      <c r="O9" s="4" t="s">
        <v>32</v>
      </c>
      <c r="P9" s="4" t="s">
        <v>33</v>
      </c>
      <c r="Q9" s="4">
        <v>0</v>
      </c>
      <c r="R9" s="7">
        <v>44791</v>
      </c>
      <c r="S9" s="6">
        <v>44805</v>
      </c>
      <c r="T9" s="4" t="s">
        <v>34</v>
      </c>
      <c r="U9" s="4">
        <v>294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44801</v>
      </c>
      <c r="G10" s="6">
        <v>44802</v>
      </c>
      <c r="H10" s="4">
        <v>1</v>
      </c>
      <c r="I10" s="4">
        <v>1</v>
      </c>
      <c r="J10" s="4">
        <v>1</v>
      </c>
      <c r="K10" s="4" t="s">
        <v>30</v>
      </c>
      <c r="L10" s="4">
        <v>150</v>
      </c>
      <c r="M10" s="4">
        <v>150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44792</v>
      </c>
      <c r="S10" s="6">
        <v>44805</v>
      </c>
      <c r="T10" s="4" t="s">
        <v>34</v>
      </c>
      <c r="U10" s="4">
        <v>150</v>
      </c>
      <c r="V10" s="4">
        <v>0</v>
      </c>
      <c r="W10" s="4">
        <v>0</v>
      </c>
      <c r="X10" s="4" t="s">
        <v>35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44800</v>
      </c>
      <c r="G11" s="6">
        <v>44802</v>
      </c>
      <c r="H11" s="4">
        <v>1</v>
      </c>
      <c r="I11" s="4">
        <v>2</v>
      </c>
      <c r="J11" s="4">
        <v>2</v>
      </c>
      <c r="K11" s="4" t="s">
        <v>30</v>
      </c>
      <c r="L11" s="4">
        <v>237</v>
      </c>
      <c r="M11" s="4">
        <v>237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44795</v>
      </c>
      <c r="S11" s="6">
        <v>44805</v>
      </c>
      <c r="T11" s="4" t="s">
        <v>34</v>
      </c>
      <c r="U11" s="4">
        <v>237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78</v>
      </c>
      <c r="B12" s="4" t="s">
        <v>26</v>
      </c>
      <c r="C12" s="4" t="s">
        <v>82</v>
      </c>
      <c r="D12" s="4" t="s">
        <v>79</v>
      </c>
      <c r="E12" s="4" t="s">
        <v>80</v>
      </c>
      <c r="F12" s="6">
        <v>44800</v>
      </c>
      <c r="G12" s="6">
        <v>44802</v>
      </c>
      <c r="H12" s="4">
        <v>1</v>
      </c>
      <c r="I12" s="4">
        <v>2</v>
      </c>
      <c r="J12" s="4">
        <v>2</v>
      </c>
      <c r="K12" s="4" t="s">
        <v>30</v>
      </c>
      <c r="L12" s="4">
        <v>-237</v>
      </c>
      <c r="M12" s="4">
        <v>-237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44795</v>
      </c>
      <c r="S12" s="6">
        <v>44805</v>
      </c>
      <c r="T12" s="4" t="s">
        <v>34</v>
      </c>
      <c r="U12" s="4">
        <v>-237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44801</v>
      </c>
      <c r="G13" s="6">
        <v>44802</v>
      </c>
      <c r="H13" s="4">
        <v>1</v>
      </c>
      <c r="I13" s="4">
        <v>1</v>
      </c>
      <c r="J13" s="4">
        <v>1</v>
      </c>
      <c r="K13" s="4" t="s">
        <v>30</v>
      </c>
      <c r="L13" s="4">
        <v>277</v>
      </c>
      <c r="M13" s="4">
        <v>277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44799</v>
      </c>
      <c r="S13" s="6">
        <v>44805</v>
      </c>
      <c r="T13" s="4" t="s">
        <v>34</v>
      </c>
      <c r="U13" s="4">
        <v>277</v>
      </c>
      <c r="V13" s="4">
        <v>0</v>
      </c>
      <c r="W13" s="4">
        <v>0</v>
      </c>
      <c r="X13" s="4" t="s">
        <v>35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44799</v>
      </c>
      <c r="G14" s="6">
        <v>44802</v>
      </c>
      <c r="H14" s="4">
        <v>1</v>
      </c>
      <c r="I14" s="4">
        <v>3</v>
      </c>
      <c r="J14" s="4">
        <v>3</v>
      </c>
      <c r="K14" s="4" t="s">
        <v>30</v>
      </c>
      <c r="L14" s="4">
        <v>515</v>
      </c>
      <c r="M14" s="4">
        <v>515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44799</v>
      </c>
      <c r="S14" s="6">
        <v>44805</v>
      </c>
      <c r="T14" s="4" t="s">
        <v>34</v>
      </c>
      <c r="U14" s="4">
        <v>515</v>
      </c>
      <c r="V14" s="4">
        <v>0</v>
      </c>
      <c r="W14" s="4">
        <v>0</v>
      </c>
      <c r="X14" s="4" t="s">
        <v>35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44801</v>
      </c>
      <c r="G15" s="6">
        <v>44802</v>
      </c>
      <c r="H15" s="4">
        <v>1</v>
      </c>
      <c r="I15" s="4">
        <v>1</v>
      </c>
      <c r="J15" s="4">
        <v>1</v>
      </c>
      <c r="K15" s="4" t="s">
        <v>30</v>
      </c>
      <c r="L15" s="4">
        <v>58</v>
      </c>
      <c r="M15" s="4">
        <v>58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44799</v>
      </c>
      <c r="S15" s="6">
        <v>44805</v>
      </c>
      <c r="T15" s="4" t="s">
        <v>34</v>
      </c>
      <c r="U15" s="4">
        <v>58</v>
      </c>
      <c r="V15" s="4">
        <v>0</v>
      </c>
      <c r="W15" s="4">
        <v>0</v>
      </c>
      <c r="X15" s="4" t="s">
        <v>35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44801</v>
      </c>
      <c r="G16" s="6">
        <v>44802</v>
      </c>
      <c r="H16" s="4">
        <v>1</v>
      </c>
      <c r="I16" s="4">
        <v>1</v>
      </c>
      <c r="J16" s="4">
        <v>1</v>
      </c>
      <c r="K16" s="4" t="s">
        <v>30</v>
      </c>
      <c r="L16" s="4">
        <v>104</v>
      </c>
      <c r="M16" s="4">
        <v>104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44800</v>
      </c>
      <c r="S16" s="6">
        <v>44805</v>
      </c>
      <c r="T16" s="4" t="s">
        <v>34</v>
      </c>
      <c r="U16" s="4">
        <v>104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98</v>
      </c>
      <c r="B17" s="4" t="s">
        <v>26</v>
      </c>
      <c r="C17" s="4" t="s">
        <v>82</v>
      </c>
      <c r="D17" s="4" t="s">
        <v>99</v>
      </c>
      <c r="E17" s="4" t="s">
        <v>100</v>
      </c>
      <c r="F17" s="6">
        <v>44801</v>
      </c>
      <c r="G17" s="6">
        <v>44802</v>
      </c>
      <c r="H17" s="4">
        <v>1</v>
      </c>
      <c r="I17" s="4">
        <v>1</v>
      </c>
      <c r="J17" s="4">
        <v>1</v>
      </c>
      <c r="K17" s="4" t="s">
        <v>30</v>
      </c>
      <c r="L17" s="4">
        <v>-104</v>
      </c>
      <c r="M17" s="4">
        <v>-104</v>
      </c>
      <c r="N17" s="4" t="s">
        <v>101</v>
      </c>
      <c r="O17" s="4" t="s">
        <v>32</v>
      </c>
      <c r="P17" s="4" t="s">
        <v>33</v>
      </c>
      <c r="Q17" s="4">
        <v>0</v>
      </c>
      <c r="R17" s="7">
        <v>44800</v>
      </c>
      <c r="S17" s="6">
        <v>44805</v>
      </c>
      <c r="T17" s="4" t="s">
        <v>34</v>
      </c>
      <c r="U17" s="4">
        <v>-104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44801</v>
      </c>
      <c r="G18" s="6">
        <v>44802</v>
      </c>
      <c r="H18" s="4">
        <v>1</v>
      </c>
      <c r="I18" s="4">
        <v>1</v>
      </c>
      <c r="J18" s="4">
        <v>1</v>
      </c>
      <c r="K18" s="4" t="s">
        <v>30</v>
      </c>
      <c r="L18" s="4">
        <v>116</v>
      </c>
      <c r="M18" s="4">
        <v>116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44800</v>
      </c>
      <c r="S18" s="6">
        <v>44805</v>
      </c>
      <c r="T18" s="4" t="s">
        <v>34</v>
      </c>
      <c r="U18" s="4">
        <v>116</v>
      </c>
      <c r="V18" s="4">
        <v>0</v>
      </c>
      <c r="W18" s="4">
        <v>0</v>
      </c>
      <c r="X18" s="4" t="s">
        <v>35</v>
      </c>
      <c r="Y18" s="4" t="s">
        <v>106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103</v>
      </c>
      <c r="E19" s="4" t="s">
        <v>104</v>
      </c>
      <c r="F19" s="6">
        <v>44801</v>
      </c>
      <c r="G19" s="6">
        <v>44802</v>
      </c>
      <c r="H19" s="4">
        <v>1</v>
      </c>
      <c r="I19" s="4">
        <v>1</v>
      </c>
      <c r="J19" s="4">
        <v>1</v>
      </c>
      <c r="K19" s="4" t="s">
        <v>30</v>
      </c>
      <c r="L19" s="4">
        <v>116</v>
      </c>
      <c r="M19" s="4">
        <v>116</v>
      </c>
      <c r="N19" s="4" t="s">
        <v>108</v>
      </c>
      <c r="O19" s="4" t="s">
        <v>32</v>
      </c>
      <c r="P19" s="4" t="s">
        <v>33</v>
      </c>
      <c r="Q19" s="4">
        <v>0</v>
      </c>
      <c r="R19" s="7">
        <v>44801</v>
      </c>
      <c r="S19" s="6">
        <v>44805</v>
      </c>
      <c r="T19" s="4" t="s">
        <v>34</v>
      </c>
      <c r="U19" s="4">
        <v>116</v>
      </c>
      <c r="V19" s="4">
        <v>0</v>
      </c>
      <c r="W19" s="4">
        <v>0</v>
      </c>
      <c r="X19" s="4" t="s">
        <v>35</v>
      </c>
      <c r="Y19" s="4" t="s">
        <v>109</v>
      </c>
    </row>
    <row r="20" s="4" customFormat="1" spans="1:25">
      <c r="A20" s="4" t="s">
        <v>110</v>
      </c>
      <c r="B20" s="4" t="s">
        <v>26</v>
      </c>
      <c r="C20" s="4" t="s">
        <v>27</v>
      </c>
      <c r="D20" s="4" t="s">
        <v>111</v>
      </c>
      <c r="E20" s="4" t="s">
        <v>112</v>
      </c>
      <c r="F20" s="6">
        <v>44801</v>
      </c>
      <c r="G20" s="6">
        <v>44802</v>
      </c>
      <c r="H20" s="4">
        <v>1</v>
      </c>
      <c r="I20" s="4">
        <v>1</v>
      </c>
      <c r="J20" s="4">
        <v>1</v>
      </c>
      <c r="K20" s="4" t="s">
        <v>30</v>
      </c>
      <c r="L20" s="4">
        <v>136</v>
      </c>
      <c r="M20" s="4">
        <v>136</v>
      </c>
      <c r="N20" s="4" t="s">
        <v>113</v>
      </c>
      <c r="O20" s="4" t="s">
        <v>32</v>
      </c>
      <c r="P20" s="4" t="s">
        <v>33</v>
      </c>
      <c r="Q20" s="4">
        <v>0</v>
      </c>
      <c r="R20" s="7">
        <v>44801</v>
      </c>
      <c r="S20" s="6">
        <v>44805</v>
      </c>
      <c r="T20" s="4" t="s">
        <v>34</v>
      </c>
      <c r="U20" s="4">
        <v>136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114</v>
      </c>
      <c r="B21" s="4" t="s">
        <v>26</v>
      </c>
      <c r="C21" s="4" t="s">
        <v>115</v>
      </c>
      <c r="D21" s="4" t="s">
        <v>116</v>
      </c>
      <c r="E21" s="4" t="s">
        <v>64</v>
      </c>
      <c r="F21" s="6">
        <v>44776</v>
      </c>
      <c r="G21" s="6">
        <v>44777</v>
      </c>
      <c r="H21" s="4">
        <v>1</v>
      </c>
      <c r="I21" s="4">
        <v>1</v>
      </c>
      <c r="J21" s="4">
        <v>1</v>
      </c>
      <c r="K21" s="4" t="s">
        <v>30</v>
      </c>
      <c r="L21" s="4">
        <v>93</v>
      </c>
      <c r="M21" s="4">
        <v>93</v>
      </c>
      <c r="N21" s="4" t="s">
        <v>117</v>
      </c>
      <c r="O21" s="4" t="s">
        <v>32</v>
      </c>
      <c r="P21" s="4" t="s">
        <v>33</v>
      </c>
      <c r="Q21" s="4">
        <v>0</v>
      </c>
      <c r="R21" s="7">
        <v>44740.1989583333</v>
      </c>
      <c r="S21" s="6">
        <v>44805</v>
      </c>
      <c r="T21" s="4" t="s">
        <v>34</v>
      </c>
      <c r="U21" s="4">
        <v>93</v>
      </c>
      <c r="V21" s="4">
        <v>0</v>
      </c>
      <c r="W21" s="4">
        <v>0</v>
      </c>
      <c r="X21" s="4" t="s">
        <v>118</v>
      </c>
      <c r="Y21" s="4" t="s">
        <v>119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A27" sqref="A27:E30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120</v>
      </c>
    </row>
    <row r="2" s="4" customFormat="1" spans="1:9">
      <c r="A2" s="5">
        <v>17977690115</v>
      </c>
      <c r="B2" s="6">
        <v>44801</v>
      </c>
      <c r="C2" s="6">
        <v>44802</v>
      </c>
      <c r="D2" s="4">
        <v>101</v>
      </c>
      <c r="E2" s="4" t="str">
        <f>VLOOKUP(A2,HOP!A:L,12,0)</f>
        <v>101.00</v>
      </c>
      <c r="F2" s="4" t="str">
        <f>VLOOKUP(A2,HOP!A:C,3,0)</f>
        <v>2560884</v>
      </c>
      <c r="G2" s="4">
        <f>D2-E2</f>
        <v>0</v>
      </c>
      <c r="H2" s="4" t="str">
        <f>$H$1&amp;F2</f>
        <v>，2560884</v>
      </c>
      <c r="I2" s="4" t="str">
        <f>VLOOKUP(A2,HOP!A:U,21,0)</f>
        <v>直连</v>
      </c>
    </row>
    <row r="3" s="4" customFormat="1" spans="1:9">
      <c r="A3" s="5">
        <v>18038682699</v>
      </c>
      <c r="B3" s="6">
        <v>44800</v>
      </c>
      <c r="C3" s="6">
        <v>44802</v>
      </c>
      <c r="D3" s="4">
        <v>440</v>
      </c>
      <c r="E3" s="4" t="str">
        <f>VLOOKUP(A3,HOP!A:L,12,0)</f>
        <v>440.00</v>
      </c>
      <c r="F3" s="4" t="str">
        <f>VLOOKUP(A3,HOP!A:C,3,0)</f>
        <v>2573796</v>
      </c>
      <c r="G3" s="4">
        <f t="shared" ref="G3:G19" si="0">D3-E3</f>
        <v>0</v>
      </c>
      <c r="H3" s="4" t="str">
        <f t="shared" ref="H3:H19" si="1">$H$1&amp;F3</f>
        <v>，2573796</v>
      </c>
      <c r="I3" s="4" t="str">
        <f>VLOOKUP(A3,HOP!A:U,21,0)</f>
        <v>直连</v>
      </c>
    </row>
    <row r="4" s="4" customFormat="1" spans="1:9">
      <c r="A4" s="5">
        <v>18270693386</v>
      </c>
      <c r="B4" s="6">
        <v>44801</v>
      </c>
      <c r="C4" s="6">
        <v>44802</v>
      </c>
      <c r="D4" s="4">
        <v>313</v>
      </c>
      <c r="E4" s="4" t="str">
        <f>VLOOKUP(A4,HOP!A:L,12,0)</f>
        <v>313.00</v>
      </c>
      <c r="F4" s="4" t="str">
        <f>VLOOKUP(A4,HOP!A:C,3,0)</f>
        <v>2609649</v>
      </c>
      <c r="G4" s="4">
        <f t="shared" si="0"/>
        <v>0</v>
      </c>
      <c r="H4" s="4" t="str">
        <f t="shared" si="1"/>
        <v>，2609649</v>
      </c>
      <c r="I4" s="4" t="str">
        <f>VLOOKUP(A4,HOP!A:U,21,0)</f>
        <v>直连</v>
      </c>
    </row>
    <row r="5" s="4" customFormat="1" spans="1:9">
      <c r="A5" s="5">
        <v>18719370247</v>
      </c>
      <c r="B5" s="6">
        <v>44801</v>
      </c>
      <c r="C5" s="6">
        <v>44802</v>
      </c>
      <c r="D5" s="4">
        <v>120</v>
      </c>
      <c r="E5" s="4" t="str">
        <f>VLOOKUP(A5,HOP!A:L,12,0)</f>
        <v>120.00</v>
      </c>
      <c r="F5" s="4" t="str">
        <f>VLOOKUP(A5,HOP!A:C,3,0)</f>
        <v>2652255</v>
      </c>
      <c r="G5" s="4">
        <f t="shared" si="0"/>
        <v>0</v>
      </c>
      <c r="H5" s="4" t="str">
        <f t="shared" si="1"/>
        <v>，2652255</v>
      </c>
      <c r="I5" s="4" t="str">
        <f>VLOOKUP(A5,HOP!A:U,21,0)</f>
        <v>直连</v>
      </c>
    </row>
    <row r="6" s="4" customFormat="1" spans="1:9">
      <c r="A6" s="5">
        <v>18726998595</v>
      </c>
      <c r="B6" s="6">
        <v>44801</v>
      </c>
      <c r="C6" s="6">
        <v>44802</v>
      </c>
      <c r="D6" s="4">
        <v>131</v>
      </c>
      <c r="E6" s="4" t="str">
        <f>VLOOKUP(A6,HOP!A:L,12,0)</f>
        <v>131.00</v>
      </c>
      <c r="F6" s="4" t="str">
        <f>VLOOKUP(A6,HOP!A:C,3,0)</f>
        <v>2652958</v>
      </c>
      <c r="G6" s="4">
        <f t="shared" si="0"/>
        <v>0</v>
      </c>
      <c r="H6" s="4" t="str">
        <f t="shared" si="1"/>
        <v>，2652958</v>
      </c>
      <c r="I6" s="4" t="str">
        <f>VLOOKUP(A6,HOP!A:U,21,0)</f>
        <v>直连</v>
      </c>
    </row>
    <row r="7" s="4" customFormat="1" spans="1:9">
      <c r="A7" s="5">
        <v>18752919301</v>
      </c>
      <c r="B7" s="6">
        <v>44801</v>
      </c>
      <c r="C7" s="6">
        <v>44802</v>
      </c>
      <c r="D7" s="4">
        <v>23</v>
      </c>
      <c r="E7" s="4" t="str">
        <f>VLOOKUP(A7,HOP!A:L,12,0)</f>
        <v>23.00</v>
      </c>
      <c r="F7" s="4" t="str">
        <f>VLOOKUP(A7,HOP!A:C,3,0)</f>
        <v>2655278</v>
      </c>
      <c r="G7" s="4">
        <f t="shared" si="0"/>
        <v>0</v>
      </c>
      <c r="H7" s="4" t="str">
        <f t="shared" si="1"/>
        <v>，2655278</v>
      </c>
      <c r="I7" s="4" t="str">
        <f>VLOOKUP(A7,HOP!A:U,21,0)</f>
        <v>直连</v>
      </c>
    </row>
    <row r="8" s="4" customFormat="1" spans="1:9">
      <c r="A8" s="5">
        <v>18774548876</v>
      </c>
      <c r="B8" s="6">
        <v>44801</v>
      </c>
      <c r="C8" s="6">
        <v>44802</v>
      </c>
      <c r="D8" s="4">
        <v>198</v>
      </c>
      <c r="E8" s="4" t="str">
        <f>VLOOKUP(A8,HOP!A:L,12,0)</f>
        <v>198.00</v>
      </c>
      <c r="F8" s="4" t="str">
        <f>VLOOKUP(A8,HOP!A:C,3,0)</f>
        <v>2657331</v>
      </c>
      <c r="G8" s="4">
        <f t="shared" si="0"/>
        <v>0</v>
      </c>
      <c r="H8" s="4" t="str">
        <f t="shared" si="1"/>
        <v>，2657331</v>
      </c>
      <c r="I8" s="4" t="str">
        <f>VLOOKUP(A8,HOP!A:U,21,0)</f>
        <v>直连</v>
      </c>
    </row>
    <row r="9" s="4" customFormat="1" spans="1:9">
      <c r="A9" s="5">
        <v>18788685944</v>
      </c>
      <c r="B9" s="6">
        <v>44800</v>
      </c>
      <c r="C9" s="6">
        <v>44802</v>
      </c>
      <c r="D9" s="4">
        <v>294</v>
      </c>
      <c r="E9" s="4" t="str">
        <f>VLOOKUP(A9,HOP!A:L,12,0)</f>
        <v>294.00</v>
      </c>
      <c r="F9" s="4" t="str">
        <f>VLOOKUP(A9,HOP!A:C,3,0)</f>
        <v>2658914</v>
      </c>
      <c r="G9" s="4">
        <f t="shared" si="0"/>
        <v>0</v>
      </c>
      <c r="H9" s="4" t="str">
        <f t="shared" si="1"/>
        <v>，2658914</v>
      </c>
      <c r="I9" s="4" t="str">
        <f>VLOOKUP(A9,HOP!A:U,21,0)</f>
        <v>直连</v>
      </c>
    </row>
    <row r="10" s="4" customFormat="1" spans="1:9">
      <c r="A10" s="5">
        <v>18805498939</v>
      </c>
      <c r="B10" s="6">
        <v>44801</v>
      </c>
      <c r="C10" s="6">
        <v>44802</v>
      </c>
      <c r="D10" s="4">
        <v>150</v>
      </c>
      <c r="E10" s="4" t="str">
        <f>VLOOKUP(A10,HOP!A:L,12,0)</f>
        <v>150.00</v>
      </c>
      <c r="F10" s="4" t="str">
        <f>VLOOKUP(A10,HOP!A:C,3,0)</f>
        <v>2660193</v>
      </c>
      <c r="G10" s="4">
        <f t="shared" si="0"/>
        <v>0</v>
      </c>
      <c r="H10" s="4" t="str">
        <f t="shared" si="1"/>
        <v>，2660193</v>
      </c>
      <c r="I10" s="4" t="str">
        <f>VLOOKUP(A10,HOP!A:U,21,0)</f>
        <v>直连</v>
      </c>
    </row>
    <row r="11" s="4" customFormat="1" hidden="1" spans="1:9">
      <c r="A11" s="5">
        <v>18838246590</v>
      </c>
      <c r="B11" s="6">
        <v>44800</v>
      </c>
      <c r="C11" s="6">
        <v>44802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18872439729</v>
      </c>
      <c r="B12" s="6">
        <v>44801</v>
      </c>
      <c r="C12" s="6">
        <v>44802</v>
      </c>
      <c r="D12" s="4">
        <v>277</v>
      </c>
      <c r="E12" s="4" t="str">
        <f>VLOOKUP(A12,HOP!A:L,12,0)</f>
        <v>277.00</v>
      </c>
      <c r="F12" s="4" t="str">
        <f>VLOOKUP(A12,HOP!A:C,3,0)</f>
        <v>2667823</v>
      </c>
      <c r="G12" s="4">
        <f t="shared" si="0"/>
        <v>0</v>
      </c>
      <c r="H12" s="4" t="str">
        <f t="shared" si="1"/>
        <v>，2667823</v>
      </c>
      <c r="I12" s="4" t="str">
        <f>VLOOKUP(A12,HOP!A:U,21,0)</f>
        <v>直连</v>
      </c>
    </row>
    <row r="13" s="4" customFormat="1" spans="1:9">
      <c r="A13" s="5">
        <v>18874034843</v>
      </c>
      <c r="B13" s="6">
        <v>44799</v>
      </c>
      <c r="C13" s="6">
        <v>44802</v>
      </c>
      <c r="D13" s="4">
        <v>515</v>
      </c>
      <c r="E13" s="4" t="str">
        <f>VLOOKUP(A13,HOP!A:L,12,0)</f>
        <v>515.00</v>
      </c>
      <c r="F13" s="4" t="str">
        <f>VLOOKUP(A13,HOP!A:C,3,0)</f>
        <v>2668167</v>
      </c>
      <c r="G13" s="4">
        <f t="shared" si="0"/>
        <v>0</v>
      </c>
      <c r="H13" s="4" t="str">
        <f t="shared" si="1"/>
        <v>，2668167</v>
      </c>
      <c r="I13" s="4" t="str">
        <f>VLOOKUP(A13,HOP!A:U,21,0)</f>
        <v>直连</v>
      </c>
    </row>
    <row r="14" s="4" customFormat="1" spans="1:9">
      <c r="A14" s="5">
        <v>18880794836</v>
      </c>
      <c r="B14" s="6">
        <v>44801</v>
      </c>
      <c r="C14" s="6">
        <v>44802</v>
      </c>
      <c r="D14" s="4">
        <v>58</v>
      </c>
      <c r="E14" s="4" t="str">
        <f>VLOOKUP(A14,HOP!A:L,12,0)</f>
        <v>58.00</v>
      </c>
      <c r="F14" s="4" t="str">
        <f>VLOOKUP(A14,HOP!A:C,3,0)</f>
        <v>2668715</v>
      </c>
      <c r="G14" s="4">
        <f t="shared" si="0"/>
        <v>0</v>
      </c>
      <c r="H14" s="4" t="str">
        <f t="shared" si="1"/>
        <v>，2668715</v>
      </c>
      <c r="I14" s="4" t="str">
        <f>VLOOKUP(A14,HOP!A:U,21,0)</f>
        <v>直采</v>
      </c>
    </row>
    <row r="15" s="4" customFormat="1" hidden="1" spans="1:9">
      <c r="A15" s="5">
        <v>18886451434</v>
      </c>
      <c r="B15" s="6">
        <v>44801</v>
      </c>
      <c r="C15" s="6">
        <v>44802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18887512953</v>
      </c>
      <c r="B16" s="6">
        <v>44801</v>
      </c>
      <c r="C16" s="6">
        <v>44802</v>
      </c>
      <c r="D16" s="4">
        <v>116</v>
      </c>
      <c r="E16" s="4" t="str">
        <f>VLOOKUP(A16,HOP!A:L,12,0)</f>
        <v>116.00</v>
      </c>
      <c r="F16" s="4" t="str">
        <f>VLOOKUP(A16,HOP!A:C,3,0)</f>
        <v>2670093</v>
      </c>
      <c r="G16" s="4">
        <f t="shared" si="0"/>
        <v>0</v>
      </c>
      <c r="H16" s="4" t="str">
        <f t="shared" si="1"/>
        <v>，2670093</v>
      </c>
      <c r="I16" s="4" t="str">
        <f>VLOOKUP(A16,HOP!A:U,21,0)</f>
        <v>直连</v>
      </c>
    </row>
    <row r="17" s="4" customFormat="1" spans="1:9">
      <c r="A17" s="5">
        <v>18888603766</v>
      </c>
      <c r="B17" s="6">
        <v>44801</v>
      </c>
      <c r="C17" s="6">
        <v>44802</v>
      </c>
      <c r="D17" s="4">
        <v>116</v>
      </c>
      <c r="E17" s="4" t="str">
        <f>VLOOKUP(A17,HOP!A:L,12,0)</f>
        <v>116.00</v>
      </c>
      <c r="F17" s="4" t="str">
        <f>VLOOKUP(A17,HOP!A:C,3,0)</f>
        <v>2670420</v>
      </c>
      <c r="G17" s="4">
        <f t="shared" si="0"/>
        <v>0</v>
      </c>
      <c r="H17" s="4" t="str">
        <f t="shared" si="1"/>
        <v>，2670420</v>
      </c>
      <c r="I17" s="4" t="str">
        <f>VLOOKUP(A17,HOP!A:U,21,0)</f>
        <v>直连</v>
      </c>
    </row>
    <row r="18" s="4" customFormat="1" spans="1:9">
      <c r="A18" s="5">
        <v>18892169855</v>
      </c>
      <c r="B18" s="6">
        <v>44801</v>
      </c>
      <c r="C18" s="6">
        <v>44802</v>
      </c>
      <c r="D18" s="4">
        <v>136</v>
      </c>
      <c r="E18" s="4" t="str">
        <f>VLOOKUP(A18,HOP!A:L,12,0)</f>
        <v>136.00</v>
      </c>
      <c r="F18" s="4" t="str">
        <f>VLOOKUP(A18,HOP!A:C,3,0)</f>
        <v>2671225</v>
      </c>
      <c r="G18" s="4">
        <f t="shared" si="0"/>
        <v>0</v>
      </c>
      <c r="H18" s="4" t="str">
        <f t="shared" si="1"/>
        <v>，2671225</v>
      </c>
      <c r="I18" s="4" t="str">
        <f>VLOOKUP(A18,HOP!A:U,21,0)</f>
        <v>直连</v>
      </c>
    </row>
    <row r="19" s="4" customFormat="1" spans="1:9">
      <c r="A19" s="5">
        <v>18224684244</v>
      </c>
      <c r="B19" s="6">
        <v>44776</v>
      </c>
      <c r="C19" s="6">
        <v>44777</v>
      </c>
      <c r="D19" s="4">
        <v>93</v>
      </c>
      <c r="E19" s="4">
        <v>93</v>
      </c>
      <c r="F19" s="4">
        <v>2604983</v>
      </c>
      <c r="G19" s="4">
        <f t="shared" si="0"/>
        <v>0</v>
      </c>
      <c r="H19" s="4" t="str">
        <f t="shared" si="1"/>
        <v>，2604983</v>
      </c>
      <c r="I19" s="4" t="e">
        <f>VLOOKUP(A19,HOP!A:U,21,0)</f>
        <v>#N/A</v>
      </c>
    </row>
    <row r="21" spans="4:4">
      <c r="D21" s="4">
        <f>SUM(D2:D20)</f>
        <v>3081</v>
      </c>
    </row>
    <row r="27" spans="1:5">
      <c r="A27" s="4" t="s">
        <v>121</v>
      </c>
      <c r="D27" s="4">
        <v>58</v>
      </c>
      <c r="E27" s="4">
        <v>455.22</v>
      </c>
    </row>
    <row r="28" spans="1:5">
      <c r="A28" s="4" t="s">
        <v>122</v>
      </c>
      <c r="D28" s="4">
        <v>3023</v>
      </c>
      <c r="E28" s="4">
        <v>23726.32</v>
      </c>
    </row>
    <row r="29" spans="1:5">
      <c r="A29" s="4" t="s">
        <v>123</v>
      </c>
      <c r="D29" s="4">
        <f>SUBTOTAL(9,D27:D28)</f>
        <v>3081</v>
      </c>
      <c r="E29" s="4">
        <f>SUBTOTAL(9,E27:E28)</f>
        <v>24181.54</v>
      </c>
    </row>
    <row r="30" spans="1:1">
      <c r="A30" s="4" t="s">
        <v>124</v>
      </c>
    </row>
  </sheetData>
  <autoFilter ref="A1:XFD21">
    <filterColumn colId="3">
      <filters blank="1">
        <filter val="150"/>
        <filter val="93"/>
        <filter val="313"/>
        <filter val="294"/>
        <filter val="515"/>
        <filter val="116"/>
        <filter val="58"/>
        <filter val="198"/>
        <filter val="120"/>
        <filter val="23"/>
        <filter val="131"/>
        <filter val="136"/>
        <filter val="277"/>
        <filter val="440"/>
        <filter val="101"/>
        <filter val="308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125</v>
      </c>
      <c r="B1" s="2" t="s">
        <v>126</v>
      </c>
      <c r="C1" s="2" t="s">
        <v>127</v>
      </c>
      <c r="D1" s="2" t="s">
        <v>128</v>
      </c>
      <c r="E1" s="2" t="s">
        <v>13</v>
      </c>
      <c r="F1" s="2" t="s">
        <v>5</v>
      </c>
      <c r="G1" s="2" t="s">
        <v>6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  <c r="U1" s="2" t="s">
        <v>142</v>
      </c>
    </row>
    <row r="2" s="1" customFormat="1" spans="1:21">
      <c r="A2" s="3">
        <v>18892169855</v>
      </c>
      <c r="B2" s="1" t="s">
        <v>143</v>
      </c>
      <c r="C2" s="1" t="s">
        <v>144</v>
      </c>
      <c r="D2" s="1" t="s">
        <v>145</v>
      </c>
      <c r="E2" s="1" t="s">
        <v>146</v>
      </c>
      <c r="F2" s="1" t="s">
        <v>143</v>
      </c>
      <c r="G2" s="1" t="s">
        <v>147</v>
      </c>
      <c r="H2" s="1" t="s">
        <v>148</v>
      </c>
      <c r="I2" s="1" t="s">
        <v>149</v>
      </c>
      <c r="J2" s="1" t="s">
        <v>30</v>
      </c>
      <c r="K2" s="1" t="s">
        <v>150</v>
      </c>
      <c r="L2" s="1" t="s">
        <v>150</v>
      </c>
      <c r="M2" s="1" t="s">
        <v>151</v>
      </c>
      <c r="N2" s="1" t="s">
        <v>151</v>
      </c>
      <c r="O2" s="1" t="s">
        <v>152</v>
      </c>
      <c r="P2" s="1" t="s">
        <v>153</v>
      </c>
      <c r="Q2" s="1" t="s">
        <v>154</v>
      </c>
      <c r="R2" s="1" t="s">
        <v>155</v>
      </c>
      <c r="S2" s="1" t="s">
        <v>156</v>
      </c>
      <c r="T2" s="1" t="s">
        <v>157</v>
      </c>
      <c r="U2" s="1" t="s">
        <v>158</v>
      </c>
    </row>
    <row r="3" s="1" customFormat="1" spans="1:21">
      <c r="A3" s="3">
        <v>18888603766</v>
      </c>
      <c r="B3" s="1" t="s">
        <v>143</v>
      </c>
      <c r="C3" s="1" t="s">
        <v>159</v>
      </c>
      <c r="D3" s="1" t="s">
        <v>160</v>
      </c>
      <c r="E3" s="1" t="s">
        <v>161</v>
      </c>
      <c r="F3" s="1" t="s">
        <v>143</v>
      </c>
      <c r="G3" s="1" t="s">
        <v>147</v>
      </c>
      <c r="H3" s="1" t="s">
        <v>148</v>
      </c>
      <c r="I3" s="1" t="s">
        <v>162</v>
      </c>
      <c r="J3" s="1" t="s">
        <v>30</v>
      </c>
      <c r="K3" s="1" t="s">
        <v>163</v>
      </c>
      <c r="L3" s="1" t="s">
        <v>163</v>
      </c>
      <c r="M3" s="1" t="s">
        <v>151</v>
      </c>
      <c r="N3" s="1" t="s">
        <v>151</v>
      </c>
      <c r="O3" s="1" t="s">
        <v>152</v>
      </c>
      <c r="P3" s="1" t="s">
        <v>153</v>
      </c>
      <c r="Q3" s="1" t="s">
        <v>154</v>
      </c>
      <c r="R3" s="1" t="s">
        <v>164</v>
      </c>
      <c r="S3" s="1" t="s">
        <v>156</v>
      </c>
      <c r="T3" s="1" t="s">
        <v>157</v>
      </c>
      <c r="U3" s="1" t="s">
        <v>158</v>
      </c>
    </row>
    <row r="4" s="1" customFormat="1" spans="1:21">
      <c r="A4" s="3">
        <v>18887512953</v>
      </c>
      <c r="B4" s="1" t="s">
        <v>165</v>
      </c>
      <c r="C4" s="1" t="s">
        <v>166</v>
      </c>
      <c r="D4" s="1" t="s">
        <v>160</v>
      </c>
      <c r="E4" s="1" t="s">
        <v>167</v>
      </c>
      <c r="F4" s="1" t="s">
        <v>143</v>
      </c>
      <c r="G4" s="1" t="s">
        <v>147</v>
      </c>
      <c r="H4" s="1" t="s">
        <v>148</v>
      </c>
      <c r="I4" s="1" t="s">
        <v>162</v>
      </c>
      <c r="J4" s="1" t="s">
        <v>30</v>
      </c>
      <c r="K4" s="1" t="s">
        <v>163</v>
      </c>
      <c r="L4" s="1" t="s">
        <v>163</v>
      </c>
      <c r="M4" s="1" t="s">
        <v>151</v>
      </c>
      <c r="N4" s="1" t="s">
        <v>151</v>
      </c>
      <c r="O4" s="1" t="s">
        <v>152</v>
      </c>
      <c r="P4" s="1" t="s">
        <v>153</v>
      </c>
      <c r="Q4" s="1" t="s">
        <v>154</v>
      </c>
      <c r="R4" s="1" t="s">
        <v>168</v>
      </c>
      <c r="S4" s="1" t="s">
        <v>156</v>
      </c>
      <c r="T4" s="1" t="s">
        <v>157</v>
      </c>
      <c r="U4" s="1" t="s">
        <v>158</v>
      </c>
    </row>
    <row r="5" s="1" customFormat="1" spans="1:21">
      <c r="A5" s="3">
        <v>18880794836</v>
      </c>
      <c r="B5" s="1" t="s">
        <v>169</v>
      </c>
      <c r="C5" s="1" t="s">
        <v>170</v>
      </c>
      <c r="D5" s="1" t="s">
        <v>171</v>
      </c>
      <c r="E5" s="1" t="s">
        <v>172</v>
      </c>
      <c r="F5" s="1" t="s">
        <v>143</v>
      </c>
      <c r="G5" s="1" t="s">
        <v>147</v>
      </c>
      <c r="H5" s="1" t="s">
        <v>148</v>
      </c>
      <c r="I5" s="1" t="s">
        <v>173</v>
      </c>
      <c r="J5" s="1" t="s">
        <v>30</v>
      </c>
      <c r="K5" s="1" t="s">
        <v>174</v>
      </c>
      <c r="L5" s="1" t="s">
        <v>174</v>
      </c>
      <c r="M5" s="1" t="s">
        <v>151</v>
      </c>
      <c r="N5" s="1" t="s">
        <v>151</v>
      </c>
      <c r="O5" s="1" t="s">
        <v>152</v>
      </c>
      <c r="P5" s="1" t="s">
        <v>153</v>
      </c>
      <c r="Q5" s="1" t="s">
        <v>154</v>
      </c>
      <c r="R5" s="1" t="s">
        <v>175</v>
      </c>
      <c r="S5" s="1" t="s">
        <v>156</v>
      </c>
      <c r="T5" s="1" t="s">
        <v>157</v>
      </c>
      <c r="U5" s="1" t="s">
        <v>176</v>
      </c>
    </row>
    <row r="6" s="1" customFormat="1" spans="1:21">
      <c r="A6" s="3">
        <v>18874034843</v>
      </c>
      <c r="B6" s="1" t="s">
        <v>169</v>
      </c>
      <c r="C6" s="1" t="s">
        <v>177</v>
      </c>
      <c r="D6" s="1" t="s">
        <v>178</v>
      </c>
      <c r="E6" s="1" t="s">
        <v>179</v>
      </c>
      <c r="F6" s="1" t="s">
        <v>169</v>
      </c>
      <c r="G6" s="1" t="s">
        <v>147</v>
      </c>
      <c r="H6" s="1" t="s">
        <v>148</v>
      </c>
      <c r="I6" s="1" t="s">
        <v>180</v>
      </c>
      <c r="J6" s="1" t="s">
        <v>30</v>
      </c>
      <c r="K6" s="1" t="s">
        <v>181</v>
      </c>
      <c r="L6" s="1" t="s">
        <v>181</v>
      </c>
      <c r="M6" s="1" t="s">
        <v>151</v>
      </c>
      <c r="N6" s="1" t="s">
        <v>151</v>
      </c>
      <c r="O6" s="1" t="s">
        <v>152</v>
      </c>
      <c r="P6" s="1" t="s">
        <v>153</v>
      </c>
      <c r="Q6" s="1" t="s">
        <v>154</v>
      </c>
      <c r="R6" s="1" t="s">
        <v>182</v>
      </c>
      <c r="S6" s="1" t="s">
        <v>156</v>
      </c>
      <c r="T6" s="1" t="s">
        <v>157</v>
      </c>
      <c r="U6" s="1" t="s">
        <v>158</v>
      </c>
    </row>
    <row r="7" s="1" customFormat="1" spans="1:21">
      <c r="A7" s="3">
        <v>18872439729</v>
      </c>
      <c r="B7" s="1" t="s">
        <v>169</v>
      </c>
      <c r="C7" s="1" t="s">
        <v>183</v>
      </c>
      <c r="D7" s="1" t="s">
        <v>184</v>
      </c>
      <c r="E7" s="1" t="s">
        <v>185</v>
      </c>
      <c r="F7" s="1" t="s">
        <v>143</v>
      </c>
      <c r="G7" s="1" t="s">
        <v>147</v>
      </c>
      <c r="H7" s="1" t="s">
        <v>148</v>
      </c>
      <c r="I7" s="1" t="s">
        <v>186</v>
      </c>
      <c r="J7" s="1" t="s">
        <v>30</v>
      </c>
      <c r="K7" s="1" t="s">
        <v>187</v>
      </c>
      <c r="L7" s="1" t="s">
        <v>187</v>
      </c>
      <c r="M7" s="1" t="s">
        <v>151</v>
      </c>
      <c r="N7" s="1" t="s">
        <v>151</v>
      </c>
      <c r="O7" s="1" t="s">
        <v>152</v>
      </c>
      <c r="P7" s="1" t="s">
        <v>153</v>
      </c>
      <c r="Q7" s="1" t="s">
        <v>154</v>
      </c>
      <c r="R7" s="1" t="s">
        <v>188</v>
      </c>
      <c r="S7" s="1" t="s">
        <v>156</v>
      </c>
      <c r="T7" s="1" t="s">
        <v>157</v>
      </c>
      <c r="U7" s="1" t="s">
        <v>158</v>
      </c>
    </row>
    <row r="8" s="1" customFormat="1" spans="1:21">
      <c r="A8" s="3">
        <v>18805498939</v>
      </c>
      <c r="B8" s="1" t="s">
        <v>189</v>
      </c>
      <c r="C8" s="1" t="s">
        <v>190</v>
      </c>
      <c r="D8" s="1" t="s">
        <v>191</v>
      </c>
      <c r="E8" s="1" t="s">
        <v>192</v>
      </c>
      <c r="F8" s="1" t="s">
        <v>143</v>
      </c>
      <c r="G8" s="1" t="s">
        <v>147</v>
      </c>
      <c r="H8" s="1" t="s">
        <v>148</v>
      </c>
      <c r="I8" s="1" t="s">
        <v>193</v>
      </c>
      <c r="J8" s="1" t="s">
        <v>30</v>
      </c>
      <c r="K8" s="1" t="s">
        <v>194</v>
      </c>
      <c r="L8" s="1" t="s">
        <v>194</v>
      </c>
      <c r="M8" s="1" t="s">
        <v>151</v>
      </c>
      <c r="N8" s="1" t="s">
        <v>151</v>
      </c>
      <c r="O8" s="1" t="s">
        <v>152</v>
      </c>
      <c r="P8" s="1" t="s">
        <v>153</v>
      </c>
      <c r="Q8" s="1" t="s">
        <v>154</v>
      </c>
      <c r="R8" s="1" t="s">
        <v>195</v>
      </c>
      <c r="S8" s="1" t="s">
        <v>156</v>
      </c>
      <c r="T8" s="1" t="s">
        <v>157</v>
      </c>
      <c r="U8" s="1" t="s">
        <v>158</v>
      </c>
    </row>
    <row r="9" s="1" customFormat="1" spans="1:21">
      <c r="A9" s="3">
        <v>18788685944</v>
      </c>
      <c r="B9" s="1" t="s">
        <v>196</v>
      </c>
      <c r="C9" s="1" t="s">
        <v>197</v>
      </c>
      <c r="D9" s="1" t="s">
        <v>198</v>
      </c>
      <c r="E9" s="1" t="s">
        <v>199</v>
      </c>
      <c r="F9" s="1" t="s">
        <v>165</v>
      </c>
      <c r="G9" s="1" t="s">
        <v>147</v>
      </c>
      <c r="H9" s="1" t="s">
        <v>148</v>
      </c>
      <c r="I9" s="1" t="s">
        <v>200</v>
      </c>
      <c r="J9" s="1" t="s">
        <v>30</v>
      </c>
      <c r="K9" s="1" t="s">
        <v>201</v>
      </c>
      <c r="L9" s="1" t="s">
        <v>201</v>
      </c>
      <c r="M9" s="1" t="s">
        <v>151</v>
      </c>
      <c r="N9" s="1" t="s">
        <v>151</v>
      </c>
      <c r="O9" s="1" t="s">
        <v>152</v>
      </c>
      <c r="P9" s="1" t="s">
        <v>153</v>
      </c>
      <c r="Q9" s="1" t="s">
        <v>154</v>
      </c>
      <c r="R9" s="1" t="s">
        <v>202</v>
      </c>
      <c r="S9" s="1" t="s">
        <v>156</v>
      </c>
      <c r="T9" s="1" t="s">
        <v>157</v>
      </c>
      <c r="U9" s="1" t="s">
        <v>158</v>
      </c>
    </row>
    <row r="10" s="1" customFormat="1" spans="1:21">
      <c r="A10" s="3">
        <v>18774548876</v>
      </c>
      <c r="B10" s="1" t="s">
        <v>203</v>
      </c>
      <c r="C10" s="1" t="s">
        <v>204</v>
      </c>
      <c r="D10" s="1" t="s">
        <v>205</v>
      </c>
      <c r="E10" s="1" t="s">
        <v>206</v>
      </c>
      <c r="F10" s="1" t="s">
        <v>143</v>
      </c>
      <c r="G10" s="1" t="s">
        <v>147</v>
      </c>
      <c r="H10" s="1" t="s">
        <v>148</v>
      </c>
      <c r="I10" s="1" t="s">
        <v>207</v>
      </c>
      <c r="J10" s="1" t="s">
        <v>30</v>
      </c>
      <c r="K10" s="1" t="s">
        <v>208</v>
      </c>
      <c r="L10" s="1" t="s">
        <v>208</v>
      </c>
      <c r="M10" s="1" t="s">
        <v>151</v>
      </c>
      <c r="N10" s="1" t="s">
        <v>151</v>
      </c>
      <c r="O10" s="1" t="s">
        <v>152</v>
      </c>
      <c r="P10" s="1" t="s">
        <v>153</v>
      </c>
      <c r="Q10" s="1" t="s">
        <v>154</v>
      </c>
      <c r="R10" s="1" t="s">
        <v>209</v>
      </c>
      <c r="S10" s="1" t="s">
        <v>156</v>
      </c>
      <c r="T10" s="1" t="s">
        <v>157</v>
      </c>
      <c r="U10" s="1" t="s">
        <v>158</v>
      </c>
    </row>
    <row r="11" s="1" customFormat="1" spans="1:21">
      <c r="A11" s="3">
        <v>18752919301</v>
      </c>
      <c r="B11" s="1" t="s">
        <v>210</v>
      </c>
      <c r="C11" s="1" t="s">
        <v>211</v>
      </c>
      <c r="D11" s="1" t="s">
        <v>212</v>
      </c>
      <c r="E11" s="1" t="s">
        <v>213</v>
      </c>
      <c r="F11" s="1" t="s">
        <v>143</v>
      </c>
      <c r="G11" s="1" t="s">
        <v>147</v>
      </c>
      <c r="H11" s="1" t="s">
        <v>148</v>
      </c>
      <c r="I11" s="1" t="s">
        <v>214</v>
      </c>
      <c r="J11" s="1" t="s">
        <v>30</v>
      </c>
      <c r="K11" s="1" t="s">
        <v>215</v>
      </c>
      <c r="L11" s="1" t="s">
        <v>215</v>
      </c>
      <c r="M11" s="1" t="s">
        <v>151</v>
      </c>
      <c r="N11" s="1" t="s">
        <v>151</v>
      </c>
      <c r="O11" s="1" t="s">
        <v>152</v>
      </c>
      <c r="P11" s="1" t="s">
        <v>153</v>
      </c>
      <c r="Q11" s="1" t="s">
        <v>154</v>
      </c>
      <c r="R11" s="1" t="s">
        <v>216</v>
      </c>
      <c r="S11" s="1" t="s">
        <v>156</v>
      </c>
      <c r="T11" s="1" t="s">
        <v>157</v>
      </c>
      <c r="U11" s="1" t="s">
        <v>158</v>
      </c>
    </row>
    <row r="12" s="1" customFormat="1" spans="1:21">
      <c r="A12" s="3">
        <v>18726998595</v>
      </c>
      <c r="B12" s="1" t="s">
        <v>217</v>
      </c>
      <c r="C12" s="1" t="s">
        <v>218</v>
      </c>
      <c r="D12" s="1" t="s">
        <v>219</v>
      </c>
      <c r="E12" s="1" t="s">
        <v>220</v>
      </c>
      <c r="F12" s="1" t="s">
        <v>143</v>
      </c>
      <c r="G12" s="1" t="s">
        <v>147</v>
      </c>
      <c r="H12" s="1" t="s">
        <v>148</v>
      </c>
      <c r="I12" s="1" t="s">
        <v>221</v>
      </c>
      <c r="J12" s="1" t="s">
        <v>30</v>
      </c>
      <c r="K12" s="1" t="s">
        <v>222</v>
      </c>
      <c r="L12" s="1" t="s">
        <v>222</v>
      </c>
      <c r="M12" s="1" t="s">
        <v>151</v>
      </c>
      <c r="N12" s="1" t="s">
        <v>151</v>
      </c>
      <c r="O12" s="1" t="s">
        <v>152</v>
      </c>
      <c r="P12" s="1" t="s">
        <v>153</v>
      </c>
      <c r="Q12" s="1" t="s">
        <v>154</v>
      </c>
      <c r="R12" s="1" t="s">
        <v>223</v>
      </c>
      <c r="S12" s="1" t="s">
        <v>156</v>
      </c>
      <c r="T12" s="1" t="s">
        <v>157</v>
      </c>
      <c r="U12" s="1" t="s">
        <v>158</v>
      </c>
    </row>
    <row r="13" s="1" customFormat="1" spans="1:21">
      <c r="A13" s="3">
        <v>18719370247</v>
      </c>
      <c r="B13" s="1" t="s">
        <v>217</v>
      </c>
      <c r="C13" s="1" t="s">
        <v>224</v>
      </c>
      <c r="D13" s="1" t="s">
        <v>225</v>
      </c>
      <c r="E13" s="1" t="s">
        <v>226</v>
      </c>
      <c r="F13" s="1" t="s">
        <v>143</v>
      </c>
      <c r="G13" s="1" t="s">
        <v>147</v>
      </c>
      <c r="H13" s="1" t="s">
        <v>148</v>
      </c>
      <c r="I13" s="1" t="s">
        <v>227</v>
      </c>
      <c r="J13" s="1" t="s">
        <v>30</v>
      </c>
      <c r="K13" s="1" t="s">
        <v>228</v>
      </c>
      <c r="L13" s="1" t="s">
        <v>228</v>
      </c>
      <c r="M13" s="1" t="s">
        <v>151</v>
      </c>
      <c r="N13" s="1" t="s">
        <v>151</v>
      </c>
      <c r="O13" s="1" t="s">
        <v>152</v>
      </c>
      <c r="P13" s="1" t="s">
        <v>153</v>
      </c>
      <c r="Q13" s="1" t="s">
        <v>154</v>
      </c>
      <c r="R13" s="1" t="s">
        <v>229</v>
      </c>
      <c r="S13" s="1" t="s">
        <v>156</v>
      </c>
      <c r="T13" s="1" t="s">
        <v>157</v>
      </c>
      <c r="U13" s="1" t="s">
        <v>158</v>
      </c>
    </row>
    <row r="14" s="1" customFormat="1" spans="1:21">
      <c r="A14" s="3">
        <v>18270693386</v>
      </c>
      <c r="B14" s="1" t="s">
        <v>230</v>
      </c>
      <c r="C14" s="1" t="s">
        <v>231</v>
      </c>
      <c r="D14" s="1" t="s">
        <v>232</v>
      </c>
      <c r="E14" s="1" t="s">
        <v>233</v>
      </c>
      <c r="F14" s="1" t="s">
        <v>143</v>
      </c>
      <c r="G14" s="1" t="s">
        <v>147</v>
      </c>
      <c r="H14" s="1" t="s">
        <v>148</v>
      </c>
      <c r="I14" s="1" t="s">
        <v>234</v>
      </c>
      <c r="J14" s="1" t="s">
        <v>30</v>
      </c>
      <c r="K14" s="1" t="s">
        <v>235</v>
      </c>
      <c r="L14" s="1" t="s">
        <v>235</v>
      </c>
      <c r="M14" s="1" t="s">
        <v>151</v>
      </c>
      <c r="N14" s="1" t="s">
        <v>151</v>
      </c>
      <c r="O14" s="1" t="s">
        <v>152</v>
      </c>
      <c r="P14" s="1" t="s">
        <v>153</v>
      </c>
      <c r="Q14" s="1" t="s">
        <v>154</v>
      </c>
      <c r="R14" s="1" t="s">
        <v>236</v>
      </c>
      <c r="S14" s="1" t="s">
        <v>156</v>
      </c>
      <c r="T14" s="1" t="s">
        <v>157</v>
      </c>
      <c r="U14" s="1" t="s">
        <v>158</v>
      </c>
    </row>
    <row r="15" s="1" customFormat="1" spans="1:21">
      <c r="A15" s="3">
        <v>18038682699</v>
      </c>
      <c r="B15" s="1" t="s">
        <v>237</v>
      </c>
      <c r="C15" s="1" t="s">
        <v>238</v>
      </c>
      <c r="D15" s="1" t="s">
        <v>239</v>
      </c>
      <c r="E15" s="1" t="s">
        <v>240</v>
      </c>
      <c r="F15" s="1" t="s">
        <v>165</v>
      </c>
      <c r="G15" s="1" t="s">
        <v>147</v>
      </c>
      <c r="H15" s="1" t="s">
        <v>148</v>
      </c>
      <c r="I15" s="1" t="s">
        <v>241</v>
      </c>
      <c r="J15" s="1" t="s">
        <v>30</v>
      </c>
      <c r="K15" s="1" t="s">
        <v>242</v>
      </c>
      <c r="L15" s="1" t="s">
        <v>242</v>
      </c>
      <c r="M15" s="1" t="s">
        <v>151</v>
      </c>
      <c r="N15" s="1" t="s">
        <v>151</v>
      </c>
      <c r="O15" s="1" t="s">
        <v>152</v>
      </c>
      <c r="P15" s="1" t="s">
        <v>153</v>
      </c>
      <c r="Q15" s="1" t="s">
        <v>154</v>
      </c>
      <c r="R15" s="1" t="s">
        <v>243</v>
      </c>
      <c r="S15" s="1" t="s">
        <v>156</v>
      </c>
      <c r="T15" s="1" t="s">
        <v>157</v>
      </c>
      <c r="U15" s="1" t="s">
        <v>158</v>
      </c>
    </row>
    <row r="16" s="1" customFormat="1" spans="1:21">
      <c r="A16" s="3">
        <v>17977690115</v>
      </c>
      <c r="B16" s="1" t="s">
        <v>244</v>
      </c>
      <c r="C16" s="1" t="s">
        <v>245</v>
      </c>
      <c r="D16" s="1" t="s">
        <v>246</v>
      </c>
      <c r="E16" s="1" t="s">
        <v>247</v>
      </c>
      <c r="F16" s="1" t="s">
        <v>143</v>
      </c>
      <c r="G16" s="1" t="s">
        <v>147</v>
      </c>
      <c r="H16" s="1" t="s">
        <v>148</v>
      </c>
      <c r="I16" s="1" t="s">
        <v>248</v>
      </c>
      <c r="J16" s="1" t="s">
        <v>30</v>
      </c>
      <c r="K16" s="1" t="s">
        <v>249</v>
      </c>
      <c r="L16" s="1" t="s">
        <v>249</v>
      </c>
      <c r="M16" s="1" t="s">
        <v>151</v>
      </c>
      <c r="N16" s="1" t="s">
        <v>151</v>
      </c>
      <c r="O16" s="1" t="s">
        <v>152</v>
      </c>
      <c r="P16" s="1" t="s">
        <v>153</v>
      </c>
      <c r="Q16" s="1" t="s">
        <v>154</v>
      </c>
      <c r="R16" s="1" t="s">
        <v>250</v>
      </c>
      <c r="S16" s="1" t="s">
        <v>156</v>
      </c>
      <c r="T16" s="1" t="s">
        <v>157</v>
      </c>
      <c r="U16" s="1" t="s">
        <v>158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2022-09-01T01:07:07Z</dcterms:created>
  <dcterms:modified xsi:type="dcterms:W3CDTF">2022-09-01T01:56:33Z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6603FE8918414734BA4A6060AC5B6F09</vt:lpwstr>
  </property>
  <property fmtid="{D5CDD505-2E9C-101B-9397-08002B2CF9AE}" pid="3" name="KSOProductBuildVer">
    <vt:lpwstr>2052-11.1.0.12353</vt:lpwstr>
  </property>
</Properties>
</file>