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<sst xmlns="http://schemas.openxmlformats.org/spreadsheetml/2006/main" count="246" uniqueCount="113">
  <si>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</si>
  <si>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</si>
  <si>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</si>
  <si>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</si>
  <si>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</si>
  <si>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</si>
  <si>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</si>
  <si>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</si>
  <si>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</si>
  <si>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</si>
  <si>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</si>
  <si>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</si>
  <si>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</si>
  <si>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</si>
  <si>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</si>
  <si>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</si>
  <si>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</si>
  <si>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</si>
  <si>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</si>
  <si>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</si>
  <si>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</si>
  <si>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</si>
  <si>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</si>
  <si>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</si>
  <si>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</si>
  <si>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999218888543236	</t>
  </si>
  <si>
    <t>Ctrip</t>
  </si>
  <si>
    <t>正常</t>
  </si>
  <si>
    <t>[武汉]城市便捷酒店(武汉汉南步行街店)(72840734)</t>
  </si>
  <si>
    <t>标准大床房&lt;双人入住&gt;&lt;内宾&gt;&lt;预付&gt;&lt;无早&gt;</t>
  </si>
  <si>
    <t>CNY</t>
  </si>
  <si>
    <t>杨骁军</t>
  </si>
  <si>
    <t>CA11323220902CNY</t>
  </si>
  <si>
    <t>未提现</t>
  </si>
  <si>
    <t>携程开票</t>
  </si>
  <si>
    <t xml:space="preserve">	</t>
  </si>
  <si>
    <t xml:space="preserve">999218903313987	</t>
  </si>
  <si>
    <t>[银川]银川鼓楼步行街亚朵酒店(65112385)</t>
  </si>
  <si>
    <t>高级大床房&lt;双人入住&gt;&lt;内宾&gt;&lt;预付&gt;&lt;单早&gt;</t>
  </si>
  <si>
    <t>高日</t>
  </si>
  <si>
    <t xml:space="preserve">999218903411168	</t>
  </si>
  <si>
    <t>[泗阳]泗阳上海路亚朵酒店(65109603)</t>
  </si>
  <si>
    <t>姜利</t>
  </si>
  <si>
    <t xml:space="preserve">18904879853	</t>
  </si>
  <si>
    <t>[厦门]柏曼酒店(厦门机场湖里大道店)(83812728)</t>
  </si>
  <si>
    <t>曼享大床房&lt;双人入住&gt;&lt;内宾&gt;&lt;预付&gt;&lt;双早&gt;</t>
  </si>
  <si>
    <t>邓健岩</t>
  </si>
  <si>
    <t xml:space="preserve">18904936099	</t>
  </si>
  <si>
    <t>曼享双床房&lt;双人入住&gt;&lt;内宾&gt;&lt;预付&gt;&lt;双早&gt;</t>
  </si>
  <si>
    <t>叶文建,刘伏民</t>
  </si>
  <si>
    <t xml:space="preserve">999218905642435	</t>
  </si>
  <si>
    <t>[东莞]轻住酒店·莲峰精选(莲峰路长安万达店)(85212441)</t>
  </si>
  <si>
    <t>精选双床房&lt;双人入住&gt;&lt;内宾&gt;&lt;预付&gt;&lt;无早&gt;</t>
  </si>
  <si>
    <t>张波</t>
  </si>
  <si>
    <t xml:space="preserve">2672183	</t>
  </si>
  <si>
    <t xml:space="preserve">1564199049177890860	</t>
  </si>
  <si>
    <t>，</t>
  </si>
  <si>
    <t>A220902101311481</t>
  </si>
  <si>
    <t>CNY / HKD 当前参考汇率: 1.135566269</t>
  </si>
  <si>
    <t>总计：1782.94 CNY/
2024.65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</si>
  <si>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</si>
  <si>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</si>
  <si>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</si>
  <si>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</si>
  <si>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</si>
  <si>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</si>
  <si>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</si>
  <si>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</si>
  <si>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</si>
  <si>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</si>
  <si>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</si>
  <si>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</si>
  <si>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</si>
  <si>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</si>
  <si>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</si>
  <si>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</si>
  <si>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</si>
  <si>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</si>
  <si>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</si>
  <si>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2670399</t>
  </si>
  <si>
    <t>城市便捷酒店(武汉汉南步行街店)</t>
  </si>
  <si>
    <t>2022-08-28</t>
  </si>
  <si>
    <t>2022-08-30</t>
  </si>
  <si>
    <t>退房日月结</t>
  </si>
  <si>
    <t>385.40</t>
  </si>
  <si>
    <t>RMB</t>
  </si>
  <si>
    <t>0</t>
  </si>
  <si>
    <t>0.00</t>
  </si>
  <si>
    <t>携程汇智国内直连</t>
  </si>
  <si>
    <t>1861</t>
  </si>
  <si>
    <t>2022-08-27 23:30:00</t>
  </si>
  <si>
    <t>否</t>
  </si>
  <si>
    <t>汇智国际旅游发展有限公司</t>
  </si>
  <si>
    <t>直连</t>
  </si>
  <si>
    <t>2022-08-29</t>
  </si>
  <si>
    <t>2671829</t>
  </si>
  <si>
    <t>银川鼓楼步行街亚朵酒店</t>
  </si>
  <si>
    <t>406.91</t>
  </si>
  <si>
    <t>2022-08-29 12:31:39</t>
  </si>
  <si>
    <t>2671845</t>
  </si>
  <si>
    <t>泗阳上海路亚朵酒店</t>
  </si>
  <si>
    <t>296.02</t>
  </si>
  <si>
    <t>2022-08-29 12:45:28</t>
  </si>
  <si>
    <t>2672080</t>
  </si>
  <si>
    <t>柏曼酒店(厦门机场湖里大道店)</t>
  </si>
  <si>
    <t>301.35</t>
  </si>
  <si>
    <t>2022-08-29 16:45:18</t>
  </si>
  <si>
    <t>2672164</t>
  </si>
  <si>
    <t>2022-08-29 18:10:52</t>
  </si>
  <si>
    <t>2672183</t>
  </si>
  <si>
    <t>轻住·莲峰酒店</t>
  </si>
  <si>
    <t>91.91</t>
  </si>
  <si>
    <t>2022-08-29 18:31:29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</si>
</sst>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57150</xdr:colOff>
      <xdr:row>57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29925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44803</v>
      </c>
      <c r="H2" s="4">
        <v>1</v>
      </c>
      <c r="I2" s="4">
        <v>2</v>
      </c>
      <c r="J2" s="4">
        <v>2</v>
      </c>
      <c r="K2" s="4" t="s">
        <v>30</v>
      </c>
      <c r="L2" s="4">
        <v>385.4</v>
      </c>
      <c r="M2" s="4">
        <v>385.4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44806</v>
      </c>
      <c r="T2" s="4" t="s">
        <v>34</v>
      </c>
      <c r="U2" s="4">
        <v>385.4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44802</v>
      </c>
      <c r="G3" s="6">
        <v>44803</v>
      </c>
      <c r="H3" s="4">
        <v>1</v>
      </c>
      <c r="I3" s="4">
        <v>1</v>
      </c>
      <c r="J3" s="4">
        <v>1</v>
      </c>
      <c r="K3" s="4" t="s">
        <v>30</v>
      </c>
      <c r="L3" s="4">
        <v>406.91</v>
      </c>
      <c r="M3" s="4">
        <v>406.91</v>
      </c>
      <c r="N3" s="4" t="s">
        <v>39</v>
      </c>
      <c r="O3" s="4" t="s">
        <v>32</v>
      </c>
      <c r="P3" s="4" t="s">
        <v>33</v>
      </c>
      <c r="Q3" s="4">
        <v>0</v>
      </c>
      <c r="R3" s="7">
        <v>44802</v>
      </c>
      <c r="S3" s="6">
        <v>44806</v>
      </c>
      <c r="T3" s="4" t="s">
        <v>34</v>
      </c>
      <c r="U3" s="4">
        <v>406.91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38</v>
      </c>
      <c r="F4" s="6">
        <v>44802</v>
      </c>
      <c r="G4" s="6">
        <v>44803</v>
      </c>
      <c r="H4" s="4">
        <v>1</v>
      </c>
      <c r="I4" s="4">
        <v>1</v>
      </c>
      <c r="J4" s="4">
        <v>1</v>
      </c>
      <c r="K4" s="4" t="s">
        <v>30</v>
      </c>
      <c r="L4" s="4">
        <v>296.02</v>
      </c>
      <c r="M4" s="4">
        <v>296.02</v>
      </c>
      <c r="N4" s="4" t="s">
        <v>42</v>
      </c>
      <c r="O4" s="4" t="s">
        <v>32</v>
      </c>
      <c r="P4" s="4" t="s">
        <v>33</v>
      </c>
      <c r="Q4" s="4">
        <v>0</v>
      </c>
      <c r="R4" s="7">
        <v>44802</v>
      </c>
      <c r="S4" s="6">
        <v>44806</v>
      </c>
      <c r="T4" s="4" t="s">
        <v>34</v>
      </c>
      <c r="U4" s="4">
        <v>296.02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44802</v>
      </c>
      <c r="G5" s="6">
        <v>44803</v>
      </c>
      <c r="H5" s="4">
        <v>1</v>
      </c>
      <c r="I5" s="4">
        <v>1</v>
      </c>
      <c r="J5" s="4">
        <v>1</v>
      </c>
      <c r="K5" s="4" t="s">
        <v>30</v>
      </c>
      <c r="L5" s="4">
        <v>301.35</v>
      </c>
      <c r="M5" s="4">
        <v>301.35</v>
      </c>
      <c r="N5" s="4" t="s">
        <v>46</v>
      </c>
      <c r="O5" s="4" t="s">
        <v>32</v>
      </c>
      <c r="P5" s="4" t="s">
        <v>33</v>
      </c>
      <c r="Q5" s="4">
        <v>0</v>
      </c>
      <c r="R5" s="7">
        <v>44802</v>
      </c>
      <c r="S5" s="6">
        <v>44806</v>
      </c>
      <c r="T5" s="4" t="s">
        <v>34</v>
      </c>
      <c r="U5" s="4">
        <v>301.35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44</v>
      </c>
      <c r="E6" s="4" t="s">
        <v>48</v>
      </c>
      <c r="F6" s="6">
        <v>44802</v>
      </c>
      <c r="G6" s="6">
        <v>44803</v>
      </c>
      <c r="H6" s="4">
        <v>1</v>
      </c>
      <c r="I6" s="4">
        <v>1</v>
      </c>
      <c r="J6" s="4">
        <v>1</v>
      </c>
      <c r="K6" s="4" t="s">
        <v>30</v>
      </c>
      <c r="L6" s="4">
        <v>301.35</v>
      </c>
      <c r="M6" s="4">
        <v>301.35</v>
      </c>
      <c r="N6" s="4" t="s">
        <v>49</v>
      </c>
      <c r="O6" s="4" t="s">
        <v>32</v>
      </c>
      <c r="P6" s="4" t="s">
        <v>33</v>
      </c>
      <c r="Q6" s="4">
        <v>0</v>
      </c>
      <c r="R6" s="7">
        <v>44802</v>
      </c>
      <c r="S6" s="6">
        <v>44806</v>
      </c>
      <c r="T6" s="4" t="s">
        <v>34</v>
      </c>
      <c r="U6" s="4">
        <v>301.35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44802</v>
      </c>
      <c r="G7" s="6">
        <v>44803</v>
      </c>
      <c r="H7" s="4">
        <v>1</v>
      </c>
      <c r="I7" s="4">
        <v>1</v>
      </c>
      <c r="J7" s="4">
        <v>1</v>
      </c>
      <c r="K7" s="4" t="s">
        <v>30</v>
      </c>
      <c r="L7" s="4">
        <v>91.91</v>
      </c>
      <c r="M7" s="4">
        <v>91.91</v>
      </c>
      <c r="N7" s="4" t="s">
        <v>53</v>
      </c>
      <c r="O7" s="4" t="s">
        <v>32</v>
      </c>
      <c r="P7" s="4" t="s">
        <v>33</v>
      </c>
      <c r="Q7" s="4">
        <v>0</v>
      </c>
      <c r="R7" s="7">
        <v>44802</v>
      </c>
      <c r="S7" s="6">
        <v>44806</v>
      </c>
      <c r="T7" s="4" t="s">
        <v>34</v>
      </c>
      <c r="U7" s="4">
        <v>91.91</v>
      </c>
      <c r="V7" s="4">
        <v>0</v>
      </c>
      <c r="W7" s="4">
        <v>0</v>
      </c>
      <c r="X7" s="4" t="s">
        <v>54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999218888543236</v>
      </c>
      <c r="B2" s="6">
        <v>44801</v>
      </c>
      <c r="C2" s="6">
        <v>44803</v>
      </c>
      <c r="D2" s="4">
        <v>385.4</v>
      </c>
      <c r="E2" s="4" t="str">
        <f>VLOOKUP(A2,HOP!A:L,12,0)</f>
        <v>385.40</v>
      </c>
      <c r="F2" s="4" t="str">
        <f>VLOOKUP(A2,HOP!A:C,3,0)</f>
        <v>2670399</v>
      </c>
      <c r="G2" s="4">
        <f>D2-E2</f>
        <v>0</v>
      </c>
      <c r="H2" s="4" t="str">
        <f>$H$1&amp;F2</f>
        <v>，2670399</v>
      </c>
      <c r="I2" s="4" t="str">
        <f>VLOOKUP(A2,HOP!A:U,21,0)</f>
        <v>直连</v>
      </c>
    </row>
    <row r="3" s="4" customFormat="1" spans="1:9">
      <c r="A3" s="5">
        <v>999218903313987</v>
      </c>
      <c r="B3" s="6">
        <v>44802</v>
      </c>
      <c r="C3" s="6">
        <v>44803</v>
      </c>
      <c r="D3" s="4">
        <v>406.91</v>
      </c>
      <c r="E3" s="4" t="str">
        <f>VLOOKUP(A3,HOP!A:L,12,0)</f>
        <v>406.91</v>
      </c>
      <c r="F3" s="4" t="str">
        <f>VLOOKUP(A3,HOP!A:C,3,0)</f>
        <v>2671829</v>
      </c>
      <c r="G3" s="4">
        <f>D3-E3</f>
        <v>0</v>
      </c>
      <c r="H3" s="4" t="str">
        <f>$H$1&amp;F3</f>
        <v>，2671829</v>
      </c>
      <c r="I3" s="4" t="str">
        <f>VLOOKUP(A3,HOP!A:U,21,0)</f>
        <v>直连</v>
      </c>
    </row>
    <row r="4" s="4" customFormat="1" spans="1:9">
      <c r="A4" s="5">
        <v>999218903411168</v>
      </c>
      <c r="B4" s="6">
        <v>44802</v>
      </c>
      <c r="C4" s="6">
        <v>44803</v>
      </c>
      <c r="D4" s="4">
        <v>296.02</v>
      </c>
      <c r="E4" s="4" t="str">
        <f>VLOOKUP(A4,HOP!A:L,12,0)</f>
        <v>296.02</v>
      </c>
      <c r="F4" s="4" t="str">
        <f>VLOOKUP(A4,HOP!A:C,3,0)</f>
        <v>2671845</v>
      </c>
      <c r="G4" s="4">
        <f>D4-E4</f>
        <v>0</v>
      </c>
      <c r="H4" s="4" t="str">
        <f>$H$1&amp;F4</f>
        <v>，2671845</v>
      </c>
      <c r="I4" s="4" t="str">
        <f>VLOOKUP(A4,HOP!A:U,21,0)</f>
        <v>直连</v>
      </c>
    </row>
    <row r="5" s="4" customFormat="1" spans="1:9">
      <c r="A5" s="5">
        <v>18904879853</v>
      </c>
      <c r="B5" s="6">
        <v>44802</v>
      </c>
      <c r="C5" s="6">
        <v>44803</v>
      </c>
      <c r="D5" s="4">
        <v>301.35</v>
      </c>
      <c r="E5" s="4" t="str">
        <f>VLOOKUP(A5,HOP!A:L,12,0)</f>
        <v>301.35</v>
      </c>
      <c r="F5" s="4" t="str">
        <f>VLOOKUP(A5,HOP!A:C,3,0)</f>
        <v>2672080</v>
      </c>
      <c r="G5" s="4">
        <f>D5-E5</f>
        <v>0</v>
      </c>
      <c r="H5" s="4" t="str">
        <f>$H$1&amp;F5</f>
        <v>，2672080</v>
      </c>
      <c r="I5" s="4" t="str">
        <f>VLOOKUP(A5,HOP!A:U,21,0)</f>
        <v>直连</v>
      </c>
    </row>
    <row r="6" s="4" customFormat="1" spans="1:9">
      <c r="A6" s="5">
        <v>18904936099</v>
      </c>
      <c r="B6" s="6">
        <v>44802</v>
      </c>
      <c r="C6" s="6">
        <v>44803</v>
      </c>
      <c r="D6" s="4">
        <v>301.35</v>
      </c>
      <c r="E6" s="4" t="str">
        <f>VLOOKUP(A6,HOP!A:L,12,0)</f>
        <v>301.35</v>
      </c>
      <c r="F6" s="4" t="str">
        <f>VLOOKUP(A6,HOP!A:C,3,0)</f>
        <v>2672164</v>
      </c>
      <c r="G6" s="4">
        <f>D6-E6</f>
        <v>0</v>
      </c>
      <c r="H6" s="4" t="str">
        <f>$H$1&amp;F6</f>
        <v>，2672164</v>
      </c>
      <c r="I6" s="4" t="str">
        <f>VLOOKUP(A6,HOP!A:U,21,0)</f>
        <v>直连</v>
      </c>
    </row>
    <row r="7" s="4" customFormat="1" spans="1:9">
      <c r="A7" s="5">
        <v>999218905642435</v>
      </c>
      <c r="B7" s="6">
        <v>44802</v>
      </c>
      <c r="C7" s="6">
        <v>44803</v>
      </c>
      <c r="D7" s="4">
        <v>91.91</v>
      </c>
      <c r="E7" s="4" t="str">
        <f>VLOOKUP(A7,HOP!A:L,12,0)</f>
        <v>91.91</v>
      </c>
      <c r="F7" s="4" t="str">
        <f>VLOOKUP(A7,HOP!A:C,3,0)</f>
        <v>2672183</v>
      </c>
      <c r="G7" s="4">
        <f>D7-E7</f>
        <v>0</v>
      </c>
      <c r="H7" s="4" t="str">
        <f>$H$1&amp;F7</f>
        <v>，2672183</v>
      </c>
      <c r="I7" s="4" t="str">
        <f>VLOOKUP(A7,HOP!A:U,21,0)</f>
        <v>直连</v>
      </c>
    </row>
    <row r="9" spans="4:4">
      <c r="D9" s="4">
        <f>SUM(D2:D8)</f>
        <v>1782.94</v>
      </c>
    </row>
    <row r="16" spans="1:1">
      <c r="A16" s="4" t="s">
        <v>57</v>
      </c>
    </row>
    <row r="17" spans="1:1">
      <c r="A17" s="4" t="s">
        <v>58</v>
      </c>
    </row>
    <row r="18" spans="1:1">
      <c r="A18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</row>
    <row r="2" s="1" customFormat="1" spans="1:21">
      <c r="A2" s="3">
        <v>999218888543236</v>
      </c>
      <c r="B2" s="1" t="s">
        <v>78</v>
      </c>
      <c r="C2" s="1" t="s">
        <v>79</v>
      </c>
      <c r="D2" s="1" t="s">
        <v>80</v>
      </c>
      <c r="E2" s="1" t="s">
        <v>31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999218903313987</v>
      </c>
      <c r="B3" s="1" t="s">
        <v>94</v>
      </c>
      <c r="C3" s="1" t="s">
        <v>95</v>
      </c>
      <c r="D3" s="1" t="s">
        <v>96</v>
      </c>
      <c r="E3" s="1" t="s">
        <v>39</v>
      </c>
      <c r="F3" s="1" t="s">
        <v>94</v>
      </c>
      <c r="G3" s="1" t="s">
        <v>82</v>
      </c>
      <c r="H3" s="1" t="s">
        <v>83</v>
      </c>
      <c r="I3" s="1" t="s">
        <v>97</v>
      </c>
      <c r="J3" s="1" t="s">
        <v>85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98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999218903411168</v>
      </c>
      <c r="B4" s="1" t="s">
        <v>94</v>
      </c>
      <c r="C4" s="1" t="s">
        <v>99</v>
      </c>
      <c r="D4" s="1" t="s">
        <v>100</v>
      </c>
      <c r="E4" s="1" t="s">
        <v>42</v>
      </c>
      <c r="F4" s="1" t="s">
        <v>94</v>
      </c>
      <c r="G4" s="1" t="s">
        <v>82</v>
      </c>
      <c r="H4" s="1" t="s">
        <v>83</v>
      </c>
      <c r="I4" s="1" t="s">
        <v>101</v>
      </c>
      <c r="J4" s="1" t="s">
        <v>85</v>
      </c>
      <c r="K4" s="1" t="s">
        <v>101</v>
      </c>
      <c r="L4" s="1" t="s">
        <v>101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102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18904879853</v>
      </c>
      <c r="B5" s="1" t="s">
        <v>94</v>
      </c>
      <c r="C5" s="1" t="s">
        <v>103</v>
      </c>
      <c r="D5" s="1" t="s">
        <v>104</v>
      </c>
      <c r="E5" s="1" t="s">
        <v>46</v>
      </c>
      <c r="F5" s="1" t="s">
        <v>94</v>
      </c>
      <c r="G5" s="1" t="s">
        <v>82</v>
      </c>
      <c r="H5" s="1" t="s">
        <v>83</v>
      </c>
      <c r="I5" s="1" t="s">
        <v>105</v>
      </c>
      <c r="J5" s="1" t="s">
        <v>85</v>
      </c>
      <c r="K5" s="1" t="s">
        <v>105</v>
      </c>
      <c r="L5" s="1" t="s">
        <v>105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106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18904936099</v>
      </c>
      <c r="B6" s="1" t="s">
        <v>94</v>
      </c>
      <c r="C6" s="1" t="s">
        <v>107</v>
      </c>
      <c r="D6" s="1" t="s">
        <v>104</v>
      </c>
      <c r="E6" s="1" t="s">
        <v>49</v>
      </c>
      <c r="F6" s="1" t="s">
        <v>94</v>
      </c>
      <c r="G6" s="1" t="s">
        <v>82</v>
      </c>
      <c r="H6" s="1" t="s">
        <v>83</v>
      </c>
      <c r="I6" s="1" t="s">
        <v>105</v>
      </c>
      <c r="J6" s="1" t="s">
        <v>85</v>
      </c>
      <c r="K6" s="1" t="s">
        <v>105</v>
      </c>
      <c r="L6" s="1" t="s">
        <v>105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108</v>
      </c>
      <c r="S6" s="1" t="s">
        <v>91</v>
      </c>
      <c r="T6" s="1" t="s">
        <v>92</v>
      </c>
      <c r="U6" s="1" t="s">
        <v>93</v>
      </c>
    </row>
    <row r="7" s="1" customFormat="1" spans="1:21">
      <c r="A7" s="3">
        <v>999218905642435</v>
      </c>
      <c r="B7" s="1" t="s">
        <v>94</v>
      </c>
      <c r="C7" s="1" t="s">
        <v>109</v>
      </c>
      <c r="D7" s="1" t="s">
        <v>110</v>
      </c>
      <c r="E7" s="1" t="s">
        <v>53</v>
      </c>
      <c r="F7" s="1" t="s">
        <v>94</v>
      </c>
      <c r="G7" s="1" t="s">
        <v>82</v>
      </c>
      <c r="H7" s="1" t="s">
        <v>83</v>
      </c>
      <c r="I7" s="1" t="s">
        <v>111</v>
      </c>
      <c r="J7" s="1" t="s">
        <v>85</v>
      </c>
      <c r="K7" s="1" t="s">
        <v>111</v>
      </c>
      <c r="L7" s="1" t="s">
        <v>111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112</v>
      </c>
      <c r="S7" s="1" t="s">
        <v>91</v>
      </c>
      <c r="T7" s="1" t="s">
        <v>92</v>
      </c>
      <c r="U7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2022-09-02T01:47:08Z</dcterms:created>
  <dcterms:modified xsi:type="dcterms:W3CDTF">2022-09-02T02:13:06Z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5DAFBA5E82D648939E6A5E2FE76EF922</vt:lpwstr>
  </property>
  <property fmtid="{D5CDD505-2E9C-101B-9397-08002B2CF9AE}" pid="3" name="KSOProductBuildVer">
    <vt:lpwstr>2052-11.1.0.12353</vt:lpwstr>
  </property>
</Properties>
</file>