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<sst xmlns="http://schemas.openxmlformats.org/spreadsheetml/2006/main" count="390" uniqueCount="178">
  <si>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</si>
  <si>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</si>
  <si>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</si>
  <si>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</si>
  <si>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</si>
  <si>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</si>
  <si>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</si>
  <si>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</si>
  <si>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</si>
  <si>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</si>
  <si>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</si>
  <si>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</si>
  <si>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</si>
  <si>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</si>
  <si>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</si>
  <si>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</si>
  <si>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</si>
  <si>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</si>
  <si>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</si>
  <si>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</si>
  <si>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</si>
  <si>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</si>
  <si>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</si>
  <si>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</si>
  <si>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</si>
  <si>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18471301451	</t>
  </si>
  <si>
    <t>Ctrip</t>
  </si>
  <si>
    <t>正常</t>
  </si>
  <si>
    <t>[里约热内卢]米拉多里约科帕卡巴纳酒店(Mirador Rio Copacabana Hotel)(37217683)</t>
  </si>
  <si>
    <t>标准双床房&lt;2人入住&gt;&lt;不退款&gt;</t>
  </si>
  <si>
    <t>USD</t>
  </si>
  <si>
    <t>FERREIRA/ADRIANA OLIVEIRA</t>
  </si>
  <si>
    <t>CA5326220902USD</t>
  </si>
  <si>
    <t>未提现</t>
  </si>
  <si>
    <t>携程开票</t>
  </si>
  <si>
    <t xml:space="preserve">	</t>
  </si>
  <si>
    <t xml:space="preserve">62468719	</t>
  </si>
  <si>
    <t xml:space="preserve">18573377601	</t>
  </si>
  <si>
    <t>[巴黎]格兰德杜卡尔瓦多斯酒店(Grand Hotel du Calvados)(39052147)</t>
  </si>
  <si>
    <t>双床房&lt;2人入住&gt;&lt;不退款&gt;&lt;早餐&gt;</t>
  </si>
  <si>
    <t>DELALANDE/Rolande,MARCHAND/Charlie</t>
  </si>
  <si>
    <t xml:space="preserve">18799582252	</t>
  </si>
  <si>
    <t>[蒙特利尔]坎特利套房酒店(Hôtel le Cantlie Suites)(37211774)</t>
  </si>
  <si>
    <t>一室房(带两张大号床)&lt;2人入住&gt;&lt;不退款&gt;</t>
  </si>
  <si>
    <t>Plumb/Brenda</t>
  </si>
  <si>
    <t xml:space="preserve">18852141267	</t>
  </si>
  <si>
    <t>[爱丁堡]爱丁堡皇家大道智选假日酒店 - IHG 旗下饭店(Holiday Inn Express Edinburgh Royal Mile, an IHG Hotel)(37221942)</t>
  </si>
  <si>
    <t>双人床房(带沙发床)&lt;2人入住&gt;&lt;不退款&gt;</t>
  </si>
  <si>
    <t>WANG/JIAYI</t>
  </si>
  <si>
    <t xml:space="preserve">46065615	</t>
  </si>
  <si>
    <t xml:space="preserve">18852173500	</t>
  </si>
  <si>
    <t>标准双人床房&lt;2人入住&gt;&lt;不退款&gt;&lt;早餐&gt;</t>
  </si>
  <si>
    <t>Teixeira/Eliane</t>
  </si>
  <si>
    <t xml:space="preserve">63681059	</t>
  </si>
  <si>
    <t xml:space="preserve">18863753607	</t>
  </si>
  <si>
    <t>[纽约]梦幻市区酒店(Dream Downtown)(39047687)</t>
  </si>
  <si>
    <t>客房, 1 张大床 (Bronze)&lt;1&gt;&lt;不退款&gt;&lt;2人入住&gt;</t>
  </si>
  <si>
    <t>Mou/Judy</t>
  </si>
  <si>
    <t xml:space="preserve">2666947	</t>
  </si>
  <si>
    <t xml:space="preserve">63084SE099787	</t>
  </si>
  <si>
    <t xml:space="preserve">18864120272	</t>
  </si>
  <si>
    <t>[望加锡]望加锡美利亚酒店(Melia Makassar)(40617234)</t>
  </si>
  <si>
    <t>豪华房&lt;不退款&gt;&lt;2人入住&gt;</t>
  </si>
  <si>
    <t>Amirullah/Reski Amirullah</t>
  </si>
  <si>
    <t xml:space="preserve">18869120625	</t>
  </si>
  <si>
    <t>[弗朗斯地区特朗布莱]宜必思巴黎戴高乐机场酒店(ibis Paris CDG Airport)(39036365)</t>
  </si>
  <si>
    <t>标准大床房&lt;不退款&gt;&lt;2人入住&gt;</t>
  </si>
  <si>
    <t>Goldblat/Ramses</t>
  </si>
  <si>
    <t xml:space="preserve">1404WHS914	</t>
  </si>
  <si>
    <t>取消</t>
  </si>
  <si>
    <t xml:space="preserve">18884036428	</t>
  </si>
  <si>
    <t>[康科德]康科德广场酒店 - 核桃溪(Concord Plaza Hotel)(37205363)</t>
  </si>
  <si>
    <t>客房, 1 张大床房&lt;不退款&gt;&lt;2人入住&gt;</t>
  </si>
  <si>
    <t>Martins/Keith</t>
  </si>
  <si>
    <t xml:space="preserve">15491	</t>
  </si>
  <si>
    <t xml:space="preserve">18903360658	</t>
  </si>
  <si>
    <t>[新山]新山成功滨水酒店(Berjaya Waterfront Hotel)(39037630)</t>
  </si>
  <si>
    <t>chong/shu fang</t>
  </si>
  <si>
    <t xml:space="preserve">2438962	</t>
  </si>
  <si>
    <t xml:space="preserve">18904202737	</t>
  </si>
  <si>
    <t>[Notting Hill]莫纳什闸道精品酒店(Gateway on Monash Boutique Hotel)(39042212)</t>
  </si>
  <si>
    <t>标准房&lt;2人入住&gt;&lt;不退款&gt;</t>
  </si>
  <si>
    <t>Milford/Debbie</t>
  </si>
  <si>
    <t xml:space="preserve">2671970	</t>
  </si>
  <si>
    <t xml:space="preserve">EXP-2002830150	</t>
  </si>
  <si>
    <t>，</t>
  </si>
  <si>
    <t>A220902104220481</t>
  </si>
  <si>
    <t>USD / HKD 当前参考汇率: 7.84874</t>
  </si>
  <si>
    <t>总计：1699 USD/
13335.01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</si>
  <si>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</si>
  <si>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</si>
  <si>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</si>
  <si>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</si>
  <si>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</si>
  <si>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</si>
  <si>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</si>
  <si>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</si>
  <si>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</si>
  <si>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</si>
  <si>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</si>
  <si>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</si>
  <si>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</si>
  <si>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</si>
  <si>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</si>
  <si>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</si>
  <si>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</si>
  <si>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</si>
  <si>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2022-07-22</t>
  </si>
  <si>
    <t>2628638</t>
  </si>
  <si>
    <t>米拉多里约科帕卡巴纳酒店</t>
  </si>
  <si>
    <t>FERREIRA ADRIANA OLIVEIRA</t>
  </si>
  <si>
    <t>2022-08-28</t>
  </si>
  <si>
    <t>2022-08-30</t>
  </si>
  <si>
    <t>退房日周结</t>
  </si>
  <si>
    <t>393.35</t>
  </si>
  <si>
    <t>58.00</t>
  </si>
  <si>
    <t>0</t>
  </si>
  <si>
    <t>0.00</t>
  </si>
  <si>
    <t>携程盛景国际直连</t>
  </si>
  <si>
    <t>01.010677</t>
  </si>
  <si>
    <t>2022-07-22 05:48:44</t>
  </si>
  <si>
    <t>否</t>
  </si>
  <si>
    <t>汇智国际旅游发展有限公司</t>
  </si>
  <si>
    <t>直连</t>
  </si>
  <si>
    <t>2022-07-31</t>
  </si>
  <si>
    <t>2638693</t>
  </si>
  <si>
    <t>格兰德杜卡尔瓦多斯酒店</t>
  </si>
  <si>
    <t>DELALANDE Rolande,MARCHAND Charlie</t>
  </si>
  <si>
    <t>2022-08-29</t>
  </si>
  <si>
    <t>567.92</t>
  </si>
  <si>
    <t>84.00</t>
  </si>
  <si>
    <t>2022-07-31 00:59:56</t>
  </si>
  <si>
    <t>2022-08-24</t>
  </si>
  <si>
    <t>2665328</t>
  </si>
  <si>
    <t>智选假日爱丁堡皇家大道酒店</t>
  </si>
  <si>
    <t>WANG JIAYI</t>
  </si>
  <si>
    <t>2022-08-26</t>
  </si>
  <si>
    <t>5377.72</t>
  </si>
  <si>
    <t>785.00</t>
  </si>
  <si>
    <t>2022-08-24 05:21:58</t>
  </si>
  <si>
    <t>2022-08-25</t>
  </si>
  <si>
    <t>2666947</t>
  </si>
  <si>
    <t>梦幻市区酒店</t>
  </si>
  <si>
    <t>Mou Judy</t>
  </si>
  <si>
    <t>1533.37</t>
  </si>
  <si>
    <t>223.00</t>
  </si>
  <si>
    <t>2022-08-25 11:49:57</t>
  </si>
  <si>
    <t>2667056</t>
  </si>
  <si>
    <t>望加锡美利亚酒店</t>
  </si>
  <si>
    <t>Amirullah Reski Amirullah</t>
  </si>
  <si>
    <t>1155.18</t>
  </si>
  <si>
    <t>168.00</t>
  </si>
  <si>
    <t>2022-08-25 13:16:03</t>
  </si>
  <si>
    <t>2667330</t>
  </si>
  <si>
    <t>宜必思巴黎戴高乐机场酒店</t>
  </si>
  <si>
    <t>Goldblat Ramses</t>
  </si>
  <si>
    <t>818.26</t>
  </si>
  <si>
    <t>119.00</t>
  </si>
  <si>
    <t>2022-08-25 17:06:19</t>
  </si>
  <si>
    <t>2022-08-27</t>
  </si>
  <si>
    <t>2669270</t>
  </si>
  <si>
    <t>康科德核桃溪皇冠假日酒店</t>
  </si>
  <si>
    <t>Martins Keith</t>
  </si>
  <si>
    <t>1019.36</t>
  </si>
  <si>
    <t>148.00</t>
  </si>
  <si>
    <t>2022-08-27 06:07:56</t>
  </si>
  <si>
    <t>2671837</t>
  </si>
  <si>
    <t>新山成功滨水酒店</t>
  </si>
  <si>
    <t>chong shu fang</t>
  </si>
  <si>
    <t>227.29</t>
  </si>
  <si>
    <t>33.00</t>
  </si>
  <si>
    <t>2022-08-29 12:41:30</t>
  </si>
  <si>
    <t>2671970</t>
  </si>
  <si>
    <t>莫纳什网关精品酒店</t>
  </si>
  <si>
    <t>Milford Debbie</t>
  </si>
  <si>
    <t>557.90</t>
  </si>
  <si>
    <t>81.00</t>
  </si>
  <si>
    <t>2022-08-29 14:54:44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</si>
</sst>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12</xdr:col>
      <xdr:colOff>152400</xdr:colOff>
      <xdr:row>60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88677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44803</v>
      </c>
      <c r="H2" s="4">
        <v>1</v>
      </c>
      <c r="I2" s="4">
        <v>2</v>
      </c>
      <c r="J2" s="4">
        <v>2</v>
      </c>
      <c r="K2" s="4" t="s">
        <v>30</v>
      </c>
      <c r="L2" s="4">
        <v>58</v>
      </c>
      <c r="M2" s="4">
        <v>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44764</v>
      </c>
      <c r="S2" s="6">
        <v>44806</v>
      </c>
      <c r="T2" s="4" t="s">
        <v>34</v>
      </c>
      <c r="U2" s="4">
        <v>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44802</v>
      </c>
      <c r="G3" s="6">
        <v>44803</v>
      </c>
      <c r="H3" s="4">
        <v>1</v>
      </c>
      <c r="I3" s="4">
        <v>1</v>
      </c>
      <c r="J3" s="4">
        <v>1</v>
      </c>
      <c r="K3" s="4" t="s">
        <v>30</v>
      </c>
      <c r="L3" s="4">
        <v>84</v>
      </c>
      <c r="M3" s="4">
        <v>84</v>
      </c>
      <c r="N3" s="4" t="s">
        <v>40</v>
      </c>
      <c r="O3" s="4" t="s">
        <v>32</v>
      </c>
      <c r="P3" s="4" t="s">
        <v>33</v>
      </c>
      <c r="Q3" s="4">
        <v>0</v>
      </c>
      <c r="R3" s="7">
        <v>44773</v>
      </c>
      <c r="S3" s="6">
        <v>44806</v>
      </c>
      <c r="T3" s="4" t="s">
        <v>34</v>
      </c>
      <c r="U3" s="4">
        <v>84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44802</v>
      </c>
      <c r="G4" s="6">
        <v>44803</v>
      </c>
      <c r="H4" s="4">
        <v>1</v>
      </c>
      <c r="I4" s="4">
        <v>1</v>
      </c>
      <c r="J4" s="4">
        <v>1</v>
      </c>
      <c r="K4" s="4" t="s">
        <v>30</v>
      </c>
      <c r="L4" s="4">
        <v>150</v>
      </c>
      <c r="M4" s="4">
        <v>150</v>
      </c>
      <c r="N4" s="4" t="s">
        <v>44</v>
      </c>
      <c r="O4" s="4" t="s">
        <v>32</v>
      </c>
      <c r="P4" s="4" t="s">
        <v>33</v>
      </c>
      <c r="Q4" s="4">
        <v>0</v>
      </c>
      <c r="R4" s="7">
        <v>44792</v>
      </c>
      <c r="S4" s="6">
        <v>44806</v>
      </c>
      <c r="T4" s="4" t="s">
        <v>34</v>
      </c>
      <c r="U4" s="4">
        <v>150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44799</v>
      </c>
      <c r="G5" s="6">
        <v>44803</v>
      </c>
      <c r="H5" s="4">
        <v>1</v>
      </c>
      <c r="I5" s="4">
        <v>4</v>
      </c>
      <c r="J5" s="4">
        <v>4</v>
      </c>
      <c r="K5" s="4" t="s">
        <v>30</v>
      </c>
      <c r="L5" s="4">
        <v>785</v>
      </c>
      <c r="M5" s="4">
        <v>785</v>
      </c>
      <c r="N5" s="4" t="s">
        <v>48</v>
      </c>
      <c r="O5" s="4" t="s">
        <v>32</v>
      </c>
      <c r="P5" s="4" t="s">
        <v>33</v>
      </c>
      <c r="Q5" s="4">
        <v>0</v>
      </c>
      <c r="R5" s="7">
        <v>44797</v>
      </c>
      <c r="S5" s="6">
        <v>44806</v>
      </c>
      <c r="T5" s="4" t="s">
        <v>34</v>
      </c>
      <c r="U5" s="4">
        <v>785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51</v>
      </c>
      <c r="F6" s="6">
        <v>44802</v>
      </c>
      <c r="G6" s="6">
        <v>44803</v>
      </c>
      <c r="H6" s="4">
        <v>1</v>
      </c>
      <c r="I6" s="4">
        <v>1</v>
      </c>
      <c r="J6" s="4">
        <v>1</v>
      </c>
      <c r="K6" s="4" t="s">
        <v>30</v>
      </c>
      <c r="L6" s="4">
        <v>33</v>
      </c>
      <c r="M6" s="4">
        <v>33</v>
      </c>
      <c r="N6" s="4" t="s">
        <v>52</v>
      </c>
      <c r="O6" s="4" t="s">
        <v>32</v>
      </c>
      <c r="P6" s="4" t="s">
        <v>33</v>
      </c>
      <c r="Q6" s="4">
        <v>0</v>
      </c>
      <c r="R6" s="7">
        <v>44797</v>
      </c>
      <c r="S6" s="6">
        <v>44806</v>
      </c>
      <c r="T6" s="4" t="s">
        <v>34</v>
      </c>
      <c r="U6" s="4">
        <v>33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44802</v>
      </c>
      <c r="G7" s="6">
        <v>44803</v>
      </c>
      <c r="H7" s="4">
        <v>1</v>
      </c>
      <c r="I7" s="4">
        <v>1</v>
      </c>
      <c r="J7" s="4">
        <v>1</v>
      </c>
      <c r="K7" s="4" t="s">
        <v>30</v>
      </c>
      <c r="L7" s="4">
        <v>223</v>
      </c>
      <c r="M7" s="4">
        <v>223</v>
      </c>
      <c r="N7" s="4" t="s">
        <v>57</v>
      </c>
      <c r="O7" s="4" t="s">
        <v>32</v>
      </c>
      <c r="P7" s="4" t="s">
        <v>33</v>
      </c>
      <c r="Q7" s="4">
        <v>0</v>
      </c>
      <c r="R7" s="7">
        <v>44798</v>
      </c>
      <c r="S7" s="6">
        <v>44806</v>
      </c>
      <c r="T7" s="4" t="s">
        <v>34</v>
      </c>
      <c r="U7" s="4">
        <v>223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44801</v>
      </c>
      <c r="G8" s="6">
        <v>44803</v>
      </c>
      <c r="H8" s="4">
        <v>2</v>
      </c>
      <c r="I8" s="4">
        <v>2</v>
      </c>
      <c r="J8" s="4">
        <v>4</v>
      </c>
      <c r="K8" s="4" t="s">
        <v>30</v>
      </c>
      <c r="L8" s="4">
        <v>168</v>
      </c>
      <c r="M8" s="4">
        <v>168</v>
      </c>
      <c r="N8" s="4" t="s">
        <v>63</v>
      </c>
      <c r="O8" s="4" t="s">
        <v>32</v>
      </c>
      <c r="P8" s="4" t="s">
        <v>33</v>
      </c>
      <c r="Q8" s="4">
        <v>0</v>
      </c>
      <c r="R8" s="7">
        <v>44798</v>
      </c>
      <c r="S8" s="6">
        <v>44806</v>
      </c>
      <c r="T8" s="4" t="s">
        <v>34</v>
      </c>
      <c r="U8" s="4">
        <v>168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44802</v>
      </c>
      <c r="G9" s="6">
        <v>44803</v>
      </c>
      <c r="H9" s="4">
        <v>1</v>
      </c>
      <c r="I9" s="4">
        <v>1</v>
      </c>
      <c r="J9" s="4">
        <v>1</v>
      </c>
      <c r="K9" s="4" t="s">
        <v>30</v>
      </c>
      <c r="L9" s="4">
        <v>119</v>
      </c>
      <c r="M9" s="4">
        <v>119</v>
      </c>
      <c r="N9" s="4" t="s">
        <v>67</v>
      </c>
      <c r="O9" s="4" t="s">
        <v>32</v>
      </c>
      <c r="P9" s="4" t="s">
        <v>33</v>
      </c>
      <c r="Q9" s="4">
        <v>0</v>
      </c>
      <c r="R9" s="7">
        <v>44798</v>
      </c>
      <c r="S9" s="6">
        <v>44806</v>
      </c>
      <c r="T9" s="4" t="s">
        <v>34</v>
      </c>
      <c r="U9" s="4">
        <v>119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41</v>
      </c>
      <c r="B10" s="4" t="s">
        <v>26</v>
      </c>
      <c r="C10" s="4" t="s">
        <v>69</v>
      </c>
      <c r="D10" s="4" t="s">
        <v>42</v>
      </c>
      <c r="E10" s="4" t="s">
        <v>43</v>
      </c>
      <c r="F10" s="6">
        <v>44802</v>
      </c>
      <c r="G10" s="6">
        <v>44803</v>
      </c>
      <c r="H10" s="4">
        <v>1</v>
      </c>
      <c r="I10" s="4">
        <v>1</v>
      </c>
      <c r="J10" s="4">
        <v>1</v>
      </c>
      <c r="K10" s="4" t="s">
        <v>30</v>
      </c>
      <c r="L10" s="4">
        <v>-150</v>
      </c>
      <c r="M10" s="4">
        <v>-150</v>
      </c>
      <c r="N10" s="4" t="s">
        <v>44</v>
      </c>
      <c r="O10" s="4" t="s">
        <v>32</v>
      </c>
      <c r="P10" s="4" t="s">
        <v>33</v>
      </c>
      <c r="Q10" s="4">
        <v>0</v>
      </c>
      <c r="R10" s="7">
        <v>44792</v>
      </c>
      <c r="S10" s="6">
        <v>44806</v>
      </c>
      <c r="T10" s="4" t="s">
        <v>34</v>
      </c>
      <c r="U10" s="4">
        <v>-150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44802</v>
      </c>
      <c r="G11" s="6">
        <v>44803</v>
      </c>
      <c r="H11" s="4">
        <v>1</v>
      </c>
      <c r="I11" s="4">
        <v>1</v>
      </c>
      <c r="J11" s="4">
        <v>1</v>
      </c>
      <c r="K11" s="4" t="s">
        <v>30</v>
      </c>
      <c r="L11" s="4">
        <v>148</v>
      </c>
      <c r="M11" s="4">
        <v>148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44800</v>
      </c>
      <c r="S11" s="6">
        <v>44806</v>
      </c>
      <c r="T11" s="4" t="s">
        <v>34</v>
      </c>
      <c r="U11" s="4">
        <v>148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62</v>
      </c>
      <c r="F12" s="6">
        <v>44802</v>
      </c>
      <c r="G12" s="6">
        <v>44803</v>
      </c>
      <c r="H12" s="4">
        <v>1</v>
      </c>
      <c r="I12" s="4">
        <v>1</v>
      </c>
      <c r="J12" s="4">
        <v>1</v>
      </c>
      <c r="K12" s="4" t="s">
        <v>30</v>
      </c>
      <c r="L12" s="4">
        <v>33</v>
      </c>
      <c r="M12" s="4">
        <v>33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44802</v>
      </c>
      <c r="S12" s="6">
        <v>44806</v>
      </c>
      <c r="T12" s="4" t="s">
        <v>34</v>
      </c>
      <c r="U12" s="4">
        <v>33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44802</v>
      </c>
      <c r="G13" s="6">
        <v>44803</v>
      </c>
      <c r="H13" s="4">
        <v>1</v>
      </c>
      <c r="I13" s="4">
        <v>1</v>
      </c>
      <c r="J13" s="4">
        <v>1</v>
      </c>
      <c r="K13" s="4" t="s">
        <v>30</v>
      </c>
      <c r="L13" s="4">
        <v>81</v>
      </c>
      <c r="M13" s="4">
        <v>81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44802</v>
      </c>
      <c r="S13" s="6">
        <v>44806</v>
      </c>
      <c r="T13" s="4" t="s">
        <v>34</v>
      </c>
      <c r="U13" s="4">
        <v>81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50</v>
      </c>
      <c r="B14" s="4" t="s">
        <v>26</v>
      </c>
      <c r="C14" s="4" t="s">
        <v>69</v>
      </c>
      <c r="D14" s="4" t="s">
        <v>28</v>
      </c>
      <c r="E14" s="4" t="s">
        <v>51</v>
      </c>
      <c r="F14" s="6">
        <v>44802</v>
      </c>
      <c r="G14" s="6">
        <v>44803</v>
      </c>
      <c r="H14" s="4">
        <v>1</v>
      </c>
      <c r="I14" s="4">
        <v>1</v>
      </c>
      <c r="J14" s="4">
        <v>1</v>
      </c>
      <c r="K14" s="4" t="s">
        <v>30</v>
      </c>
      <c r="L14" s="4">
        <v>-33</v>
      </c>
      <c r="M14" s="4">
        <v>-33</v>
      </c>
      <c r="N14" s="4" t="s">
        <v>52</v>
      </c>
      <c r="O14" s="4" t="s">
        <v>32</v>
      </c>
      <c r="P14" s="4" t="s">
        <v>33</v>
      </c>
      <c r="Q14" s="4">
        <v>0</v>
      </c>
      <c r="R14" s="7">
        <v>44797</v>
      </c>
      <c r="S14" s="6">
        <v>44806</v>
      </c>
      <c r="T14" s="4" t="s">
        <v>34</v>
      </c>
      <c r="U14" s="4">
        <v>-33</v>
      </c>
      <c r="V14" s="4">
        <v>0</v>
      </c>
      <c r="W14" s="4">
        <v>0</v>
      </c>
      <c r="X14" s="4" t="s">
        <v>35</v>
      </c>
      <c r="Y14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18471301451</v>
      </c>
      <c r="B2" s="6">
        <v>44801</v>
      </c>
      <c r="C2" s="6">
        <v>44803</v>
      </c>
      <c r="D2" s="4">
        <v>58</v>
      </c>
      <c r="E2" s="4" t="str">
        <f>VLOOKUP(A2,HOP!A:L,12,0)</f>
        <v>58.00</v>
      </c>
      <c r="F2" s="4" t="str">
        <f>VLOOKUP(A2,HOP!A:C,3,0)</f>
        <v>2628638</v>
      </c>
      <c r="G2" s="4">
        <f>D2-E2</f>
        <v>0</v>
      </c>
      <c r="H2" s="4" t="str">
        <f>$H$1&amp;F2</f>
        <v>，2628638</v>
      </c>
      <c r="I2" s="4" t="str">
        <f>VLOOKUP(A2,HOP!A:U,21,0)</f>
        <v>直连</v>
      </c>
    </row>
    <row r="3" s="4" customFormat="1" spans="1:9">
      <c r="A3" s="5">
        <v>18573377601</v>
      </c>
      <c r="B3" s="6">
        <v>44802</v>
      </c>
      <c r="C3" s="6">
        <v>44803</v>
      </c>
      <c r="D3" s="4">
        <v>84</v>
      </c>
      <c r="E3" s="4" t="str">
        <f>VLOOKUP(A3,HOP!A:L,12,0)</f>
        <v>84.00</v>
      </c>
      <c r="F3" s="4" t="str">
        <f>VLOOKUP(A3,HOP!A:C,3,0)</f>
        <v>2638693</v>
      </c>
      <c r="G3" s="4">
        <f t="shared" ref="G3:G12" si="0">D3-E3</f>
        <v>0</v>
      </c>
      <c r="H3" s="4" t="str">
        <f t="shared" ref="H3:H12" si="1">$H$1&amp;F3</f>
        <v>，2638693</v>
      </c>
      <c r="I3" s="4" t="str">
        <f>VLOOKUP(A3,HOP!A:U,21,0)</f>
        <v>直连</v>
      </c>
    </row>
    <row r="4" s="4" customFormat="1" hidden="1" spans="1:9">
      <c r="A4" s="5">
        <v>18799582252</v>
      </c>
      <c r="B4" s="6">
        <v>44802</v>
      </c>
      <c r="C4" s="6">
        <v>44803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18852141267</v>
      </c>
      <c r="B5" s="6">
        <v>44799</v>
      </c>
      <c r="C5" s="6">
        <v>44803</v>
      </c>
      <c r="D5" s="4">
        <v>785</v>
      </c>
      <c r="E5" s="4" t="str">
        <f>VLOOKUP(A5,HOP!A:L,12,0)</f>
        <v>785.00</v>
      </c>
      <c r="F5" s="4" t="str">
        <f>VLOOKUP(A5,HOP!A:C,3,0)</f>
        <v>2665328</v>
      </c>
      <c r="G5" s="4">
        <f t="shared" si="0"/>
        <v>0</v>
      </c>
      <c r="H5" s="4" t="str">
        <f t="shared" si="1"/>
        <v>，2665328</v>
      </c>
      <c r="I5" s="4" t="str">
        <f>VLOOKUP(A5,HOP!A:U,21,0)</f>
        <v>直连</v>
      </c>
    </row>
    <row r="6" s="4" customFormat="1" hidden="1" spans="1:9">
      <c r="A6" s="5">
        <v>18852173500</v>
      </c>
      <c r="B6" s="6">
        <v>44802</v>
      </c>
      <c r="C6" s="6">
        <v>44803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18863753607</v>
      </c>
      <c r="B7" s="6">
        <v>44802</v>
      </c>
      <c r="C7" s="6">
        <v>44803</v>
      </c>
      <c r="D7" s="4">
        <v>223</v>
      </c>
      <c r="E7" s="4" t="str">
        <f>VLOOKUP(A7,HOP!A:L,12,0)</f>
        <v>223.00</v>
      </c>
      <c r="F7" s="4" t="str">
        <f>VLOOKUP(A7,HOP!A:C,3,0)</f>
        <v>2666947</v>
      </c>
      <c r="G7" s="4">
        <f t="shared" si="0"/>
        <v>0</v>
      </c>
      <c r="H7" s="4" t="str">
        <f t="shared" si="1"/>
        <v>，2666947</v>
      </c>
      <c r="I7" s="4" t="str">
        <f>VLOOKUP(A7,HOP!A:U,21,0)</f>
        <v>直连</v>
      </c>
    </row>
    <row r="8" s="4" customFormat="1" spans="1:9">
      <c r="A8" s="5">
        <v>18864120272</v>
      </c>
      <c r="B8" s="6">
        <v>44801</v>
      </c>
      <c r="C8" s="6">
        <v>44803</v>
      </c>
      <c r="D8" s="4">
        <v>168</v>
      </c>
      <c r="E8" s="4" t="str">
        <f>VLOOKUP(A8,HOP!A:L,12,0)</f>
        <v>168.00</v>
      </c>
      <c r="F8" s="4" t="str">
        <f>VLOOKUP(A8,HOP!A:C,3,0)</f>
        <v>2667056</v>
      </c>
      <c r="G8" s="4">
        <f t="shared" si="0"/>
        <v>0</v>
      </c>
      <c r="H8" s="4" t="str">
        <f t="shared" si="1"/>
        <v>，2667056</v>
      </c>
      <c r="I8" s="4" t="str">
        <f>VLOOKUP(A8,HOP!A:U,21,0)</f>
        <v>直连</v>
      </c>
    </row>
    <row r="9" s="4" customFormat="1" spans="1:9">
      <c r="A9" s="5">
        <v>18869120625</v>
      </c>
      <c r="B9" s="6">
        <v>44802</v>
      </c>
      <c r="C9" s="6">
        <v>44803</v>
      </c>
      <c r="D9" s="4">
        <v>119</v>
      </c>
      <c r="E9" s="4" t="str">
        <f>VLOOKUP(A9,HOP!A:L,12,0)</f>
        <v>119.00</v>
      </c>
      <c r="F9" s="4" t="str">
        <f>VLOOKUP(A9,HOP!A:C,3,0)</f>
        <v>2667330</v>
      </c>
      <c r="G9" s="4">
        <f t="shared" si="0"/>
        <v>0</v>
      </c>
      <c r="H9" s="4" t="str">
        <f t="shared" si="1"/>
        <v>，2667330</v>
      </c>
      <c r="I9" s="4" t="str">
        <f>VLOOKUP(A9,HOP!A:U,21,0)</f>
        <v>直连</v>
      </c>
    </row>
    <row r="10" s="4" customFormat="1" spans="1:9">
      <c r="A10" s="5">
        <v>18884036428</v>
      </c>
      <c r="B10" s="6">
        <v>44802</v>
      </c>
      <c r="C10" s="6">
        <v>44803</v>
      </c>
      <c r="D10" s="4">
        <v>148</v>
      </c>
      <c r="E10" s="4" t="str">
        <f>VLOOKUP(A10,HOP!A:L,12,0)</f>
        <v>148.00</v>
      </c>
      <c r="F10" s="4" t="str">
        <f>VLOOKUP(A10,HOP!A:C,3,0)</f>
        <v>2669270</v>
      </c>
      <c r="G10" s="4">
        <f t="shared" si="0"/>
        <v>0</v>
      </c>
      <c r="H10" s="4" t="str">
        <f t="shared" si="1"/>
        <v>，2669270</v>
      </c>
      <c r="I10" s="4" t="str">
        <f>VLOOKUP(A10,HOP!A:U,21,0)</f>
        <v>直连</v>
      </c>
    </row>
    <row r="11" s="4" customFormat="1" spans="1:9">
      <c r="A11" s="5">
        <v>18903360658</v>
      </c>
      <c r="B11" s="6">
        <v>44802</v>
      </c>
      <c r="C11" s="6">
        <v>44803</v>
      </c>
      <c r="D11" s="4">
        <v>33</v>
      </c>
      <c r="E11" s="4" t="str">
        <f>VLOOKUP(A11,HOP!A:L,12,0)</f>
        <v>33.00</v>
      </c>
      <c r="F11" s="4" t="str">
        <f>VLOOKUP(A11,HOP!A:C,3,0)</f>
        <v>2671837</v>
      </c>
      <c r="G11" s="4">
        <f t="shared" si="0"/>
        <v>0</v>
      </c>
      <c r="H11" s="4" t="str">
        <f t="shared" si="1"/>
        <v>，2671837</v>
      </c>
      <c r="I11" s="4" t="str">
        <f>VLOOKUP(A11,HOP!A:U,21,0)</f>
        <v>直连</v>
      </c>
    </row>
    <row r="12" s="4" customFormat="1" spans="1:9">
      <c r="A12" s="5">
        <v>18904202737</v>
      </c>
      <c r="B12" s="6">
        <v>44802</v>
      </c>
      <c r="C12" s="6">
        <v>44803</v>
      </c>
      <c r="D12" s="4">
        <v>81</v>
      </c>
      <c r="E12" s="4" t="str">
        <f>VLOOKUP(A12,HOP!A:L,12,0)</f>
        <v>81.00</v>
      </c>
      <c r="F12" s="4" t="str">
        <f>VLOOKUP(A12,HOP!A:C,3,0)</f>
        <v>2671970</v>
      </c>
      <c r="G12" s="4">
        <f t="shared" si="0"/>
        <v>0</v>
      </c>
      <c r="H12" s="4" t="str">
        <f t="shared" si="1"/>
        <v>，2671970</v>
      </c>
      <c r="I12" s="4" t="str">
        <f>VLOOKUP(A12,HOP!A:U,21,0)</f>
        <v>直连</v>
      </c>
    </row>
    <row r="14" spans="4:4">
      <c r="D14" s="4">
        <f>SUM(D2:D13)</f>
        <v>1699</v>
      </c>
    </row>
    <row r="21" spans="1:1">
      <c r="A21" s="4" t="s">
        <v>86</v>
      </c>
    </row>
    <row r="22" spans="1:1">
      <c r="A22" s="4" t="s">
        <v>87</v>
      </c>
    </row>
    <row r="23" spans="1:1">
      <c r="A23" s="4" t="s">
        <v>88</v>
      </c>
    </row>
  </sheetData>
  <autoFilter ref="A1:XFD14">
    <filterColumn colId="3">
      <filters blank="1">
        <filter val="81"/>
        <filter val="33"/>
        <filter val="223"/>
        <filter val="84"/>
        <filter val="785"/>
        <filter val="58"/>
        <filter val="148"/>
        <filter val="168"/>
        <filter val="119"/>
        <filter val="1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</row>
    <row r="2" s="1" customFormat="1" spans="1:21">
      <c r="A2" s="3">
        <v>18471301451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</row>
    <row r="3" s="1" customFormat="1" spans="1:21">
      <c r="A3" s="3">
        <v>18573377601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112</v>
      </c>
      <c r="H3" s="1" t="s">
        <v>113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131</v>
      </c>
      <c r="S3" s="1" t="s">
        <v>121</v>
      </c>
      <c r="T3" s="1" t="s">
        <v>122</v>
      </c>
      <c r="U3" s="1" t="s">
        <v>123</v>
      </c>
    </row>
    <row r="4" s="1" customFormat="1" spans="1:21">
      <c r="A4" s="3">
        <v>18852141267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136</v>
      </c>
      <c r="G4" s="1" t="s">
        <v>112</v>
      </c>
      <c r="H4" s="1" t="s">
        <v>113</v>
      </c>
      <c r="I4" s="1" t="s">
        <v>137</v>
      </c>
      <c r="J4" s="1" t="s">
        <v>30</v>
      </c>
      <c r="K4" s="1" t="s">
        <v>138</v>
      </c>
      <c r="L4" s="1" t="s">
        <v>138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139</v>
      </c>
      <c r="S4" s="1" t="s">
        <v>121</v>
      </c>
      <c r="T4" s="1" t="s">
        <v>122</v>
      </c>
      <c r="U4" s="1" t="s">
        <v>123</v>
      </c>
    </row>
    <row r="5" s="1" customFormat="1" spans="1:21">
      <c r="A5" s="3">
        <v>18863753607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128</v>
      </c>
      <c r="G5" s="1" t="s">
        <v>112</v>
      </c>
      <c r="H5" s="1" t="s">
        <v>113</v>
      </c>
      <c r="I5" s="1" t="s">
        <v>144</v>
      </c>
      <c r="J5" s="1" t="s">
        <v>30</v>
      </c>
      <c r="K5" s="1" t="s">
        <v>145</v>
      </c>
      <c r="L5" s="1" t="s">
        <v>145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146</v>
      </c>
      <c r="S5" s="1" t="s">
        <v>121</v>
      </c>
      <c r="T5" s="1" t="s">
        <v>122</v>
      </c>
      <c r="U5" s="1" t="s">
        <v>123</v>
      </c>
    </row>
    <row r="6" s="1" customFormat="1" spans="1:21">
      <c r="A6" s="3">
        <v>18864120272</v>
      </c>
      <c r="B6" s="1" t="s">
        <v>140</v>
      </c>
      <c r="C6" s="1" t="s">
        <v>147</v>
      </c>
      <c r="D6" s="1" t="s">
        <v>148</v>
      </c>
      <c r="E6" s="1" t="s">
        <v>149</v>
      </c>
      <c r="F6" s="1" t="s">
        <v>111</v>
      </c>
      <c r="G6" s="1" t="s">
        <v>112</v>
      </c>
      <c r="H6" s="1" t="s">
        <v>113</v>
      </c>
      <c r="I6" s="1" t="s">
        <v>150</v>
      </c>
      <c r="J6" s="1" t="s">
        <v>30</v>
      </c>
      <c r="K6" s="1" t="s">
        <v>151</v>
      </c>
      <c r="L6" s="1" t="s">
        <v>151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152</v>
      </c>
      <c r="S6" s="1" t="s">
        <v>121</v>
      </c>
      <c r="T6" s="1" t="s">
        <v>122</v>
      </c>
      <c r="U6" s="1" t="s">
        <v>123</v>
      </c>
    </row>
    <row r="7" s="1" customFormat="1" spans="1:21">
      <c r="A7" s="3">
        <v>18869120625</v>
      </c>
      <c r="B7" s="1" t="s">
        <v>140</v>
      </c>
      <c r="C7" s="1" t="s">
        <v>153</v>
      </c>
      <c r="D7" s="1" t="s">
        <v>154</v>
      </c>
      <c r="E7" s="1" t="s">
        <v>155</v>
      </c>
      <c r="F7" s="1" t="s">
        <v>128</v>
      </c>
      <c r="G7" s="1" t="s">
        <v>112</v>
      </c>
      <c r="H7" s="1" t="s">
        <v>113</v>
      </c>
      <c r="I7" s="1" t="s">
        <v>156</v>
      </c>
      <c r="J7" s="1" t="s">
        <v>30</v>
      </c>
      <c r="K7" s="1" t="s">
        <v>157</v>
      </c>
      <c r="L7" s="1" t="s">
        <v>157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158</v>
      </c>
      <c r="S7" s="1" t="s">
        <v>121</v>
      </c>
      <c r="T7" s="1" t="s">
        <v>122</v>
      </c>
      <c r="U7" s="1" t="s">
        <v>123</v>
      </c>
    </row>
    <row r="8" s="1" customFormat="1" spans="1:21">
      <c r="A8" s="3">
        <v>18884036428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128</v>
      </c>
      <c r="G8" s="1" t="s">
        <v>112</v>
      </c>
      <c r="H8" s="1" t="s">
        <v>113</v>
      </c>
      <c r="I8" s="1" t="s">
        <v>163</v>
      </c>
      <c r="J8" s="1" t="s">
        <v>30</v>
      </c>
      <c r="K8" s="1" t="s">
        <v>164</v>
      </c>
      <c r="L8" s="1" t="s">
        <v>164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165</v>
      </c>
      <c r="S8" s="1" t="s">
        <v>121</v>
      </c>
      <c r="T8" s="1" t="s">
        <v>122</v>
      </c>
      <c r="U8" s="1" t="s">
        <v>123</v>
      </c>
    </row>
    <row r="9" s="1" customFormat="1" spans="1:21">
      <c r="A9" s="3">
        <v>18903360658</v>
      </c>
      <c r="B9" s="1" t="s">
        <v>128</v>
      </c>
      <c r="C9" s="1" t="s">
        <v>166</v>
      </c>
      <c r="D9" s="1" t="s">
        <v>167</v>
      </c>
      <c r="E9" s="1" t="s">
        <v>168</v>
      </c>
      <c r="F9" s="1" t="s">
        <v>128</v>
      </c>
      <c r="G9" s="1" t="s">
        <v>112</v>
      </c>
      <c r="H9" s="1" t="s">
        <v>113</v>
      </c>
      <c r="I9" s="1" t="s">
        <v>169</v>
      </c>
      <c r="J9" s="1" t="s">
        <v>30</v>
      </c>
      <c r="K9" s="1" t="s">
        <v>170</v>
      </c>
      <c r="L9" s="1" t="s">
        <v>170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171</v>
      </c>
      <c r="S9" s="1" t="s">
        <v>121</v>
      </c>
      <c r="T9" s="1" t="s">
        <v>122</v>
      </c>
      <c r="U9" s="1" t="s">
        <v>123</v>
      </c>
    </row>
    <row r="10" s="1" customFormat="1" spans="1:21">
      <c r="A10" s="3">
        <v>18904202737</v>
      </c>
      <c r="B10" s="1" t="s">
        <v>128</v>
      </c>
      <c r="C10" s="1" t="s">
        <v>172</v>
      </c>
      <c r="D10" s="1" t="s">
        <v>173</v>
      </c>
      <c r="E10" s="1" t="s">
        <v>174</v>
      </c>
      <c r="F10" s="1" t="s">
        <v>128</v>
      </c>
      <c r="G10" s="1" t="s">
        <v>112</v>
      </c>
      <c r="H10" s="1" t="s">
        <v>113</v>
      </c>
      <c r="I10" s="1" t="s">
        <v>175</v>
      </c>
      <c r="J10" s="1" t="s">
        <v>30</v>
      </c>
      <c r="K10" s="1" t="s">
        <v>176</v>
      </c>
      <c r="L10" s="1" t="s">
        <v>176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177</v>
      </c>
      <c r="S10" s="1" t="s">
        <v>121</v>
      </c>
      <c r="T10" s="1" t="s">
        <v>122</v>
      </c>
      <c r="U10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2022-09-02T02:15:36Z</dcterms:created>
  <dcterms:modified xsi:type="dcterms:W3CDTF">2022-09-02T02:41:54Z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CDF5CCADE25F4B318B4B8A4FF528B006</vt:lpwstr>
  </property>
  <property fmtid="{D5CDD505-2E9C-101B-9397-08002B2CF9AE}" pid="3" name="KSOProductBuildVer">
    <vt:lpwstr>2052-11.1.0.12353</vt:lpwstr>
  </property>
</Properties>
</file>