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</definedName>
  </definedNames>
  <calcPr calcId="144525"/>
</workbook>
</file>

<file path=xl/sharedStrings.xml><?xml version="1.0" encoding="utf-8"?>
<sst xmlns="http://schemas.openxmlformats.org/spreadsheetml/2006/main" count="1504" uniqueCount="427">
  <si>
    <t>去哪儿网酒店预付对账单</t>
  </si>
  <si>
    <t>供应商名称：</t>
  </si>
  <si>
    <t>趣悠游</t>
  </si>
  <si>
    <t>结算周期：</t>
  </si>
  <si>
    <t>2022-08-29至2022-09-04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</si>
  <si>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</si>
  <si>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</si>
  <si>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</si>
  <si>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</si>
  <si>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</si>
  <si>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</si>
  <si>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</si>
  <si>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</si>
  <si>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</si>
  <si>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</si>
  <si>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</si>
  <si>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</si>
  <si>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</si>
  <si>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</si>
  <si>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</si>
  <si>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¥41,870.00</t>
  </si>
  <si>
    <t>¥16,603.00</t>
  </si>
  <si>
    <t>¥2,481.00</t>
  </si>
  <si>
    <t>-¥965.00</t>
  </si>
  <si>
    <t>¥21,821.00</t>
  </si>
  <si>
    <t>分类信息</t>
  </si>
  <si>
    <t>业务类型</t>
  </si>
  <si>
    <t>酒店预付（点击查看明细）</t>
  </si>
  <si>
    <t>¥22,786.00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</si>
  <si>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</si>
  <si>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</si>
  <si>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</si>
  <si>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</si>
  <si>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</si>
  <si>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</si>
  <si>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</si>
  <si>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</si>
  <si>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</si>
  <si>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</si>
  <si>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</si>
  <si>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</si>
  <si>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</si>
  <si>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</si>
  <si>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</si>
  <si>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</si>
  <si>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</si>
  <si>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</si>
  <si>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</si>
  <si>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</si>
  <si>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</si>
  <si>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</si>
  <si>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</si>
  <si>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</si>
  <si>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</si>
  <si>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</si>
  <si>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</si>
  <si>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</si>
  <si>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</si>
  <si>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</si>
  <si>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</si>
  <si>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</si>
  <si>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</si>
  <si>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</si>
  <si>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</si>
  <si>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</si>
  <si>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</si>
  <si>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</si>
  <si>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</si>
  <si>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</si>
  <si>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</si>
  <si>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</si>
  <si>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</si>
  <si>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703098981474</t>
  </si>
  <si>
    <t>2664858</t>
  </si>
  <si>
    <t>酒店预付</t>
  </si>
  <si>
    <t>否</t>
  </si>
  <si>
    <t>普通</t>
  </si>
  <si>
    <t>221832683</t>
  </si>
  <si>
    <t>阿提宾馆</t>
  </si>
  <si>
    <t>1626188</t>
  </si>
  <si>
    <t>XUE/YAWEN</t>
  </si>
  <si>
    <t>2022-08-23</t>
  </si>
  <si>
    <t>2022-08-28</t>
  </si>
  <si>
    <t>2022-08-29</t>
  </si>
  <si>
    <t>¥304.00</t>
  </si>
  <si>
    <t>¥33.00</t>
  </si>
  <si>
    <t>¥271.00</t>
  </si>
  <si>
    <t>Twin Room</t>
  </si>
  <si>
    <t>WEBSITE</t>
  </si>
  <si>
    <t>703063951930</t>
  </si>
  <si>
    <t>2626304</t>
  </si>
  <si>
    <t>197321495</t>
  </si>
  <si>
    <t>薄荷岛米提水疗度假村</t>
  </si>
  <si>
    <t>HE/YAN|WANG/JING</t>
  </si>
  <si>
    <t>2022-07-19</t>
  </si>
  <si>
    <t>¥732.00</t>
  </si>
  <si>
    <t>¥81.00</t>
  </si>
  <si>
    <t>¥651.00</t>
  </si>
  <si>
    <t>MIthi Superior Room</t>
  </si>
  <si>
    <t>703103952828</t>
  </si>
  <si>
    <t>2670778</t>
  </si>
  <si>
    <t>197333105</t>
  </si>
  <si>
    <t>沙美岛萨凯海滩度假村 (SHA Plus+)</t>
  </si>
  <si>
    <t>HAN/XIAOLONG</t>
  </si>
  <si>
    <t>¥538.00</t>
  </si>
  <si>
    <t>¥51.00</t>
  </si>
  <si>
    <t>¥487.00</t>
  </si>
  <si>
    <t>Deluxe Cottage</t>
  </si>
  <si>
    <t>703101740822</t>
  </si>
  <si>
    <t>2668418</t>
  </si>
  <si>
    <t>197280359</t>
  </si>
  <si>
    <t>迪拜克里克喜来登酒店</t>
  </si>
  <si>
    <t>SONG/XIN</t>
  </si>
  <si>
    <t>2022-08-26</t>
  </si>
  <si>
    <t>¥1,278.00</t>
  </si>
  <si>
    <t>¥126.00</t>
  </si>
  <si>
    <t>¥1,152.00</t>
  </si>
  <si>
    <t>Deluxe  City view Room</t>
  </si>
  <si>
    <t>703103504880</t>
  </si>
  <si>
    <t>2670593</t>
  </si>
  <si>
    <t>804833317</t>
  </si>
  <si>
    <t>亚洲酒店 - 法拉盛</t>
  </si>
  <si>
    <t>ZHENG/SHIJIE</t>
  </si>
  <si>
    <t>¥1,643.00</t>
  </si>
  <si>
    <t>¥150.00</t>
  </si>
  <si>
    <t>¥1,493.00</t>
  </si>
  <si>
    <t>Standard Comfort Room</t>
  </si>
  <si>
    <t>703103988054</t>
  </si>
  <si>
    <t>2670492</t>
  </si>
  <si>
    <t>197334464</t>
  </si>
  <si>
    <t>素坤逸57号萨利酒店</t>
  </si>
  <si>
    <t>GU/WEIWEI</t>
  </si>
  <si>
    <t>2022-08-30</t>
  </si>
  <si>
    <t>¥1,022.00</t>
  </si>
  <si>
    <t>¥100.00</t>
  </si>
  <si>
    <t>¥922.00</t>
  </si>
  <si>
    <t>Deluxe Suite Room</t>
  </si>
  <si>
    <t>703104432840</t>
  </si>
  <si>
    <t>2672397</t>
  </si>
  <si>
    <t>197322671</t>
  </si>
  <si>
    <t>文斯水门酒店 (SHA Plus+)</t>
  </si>
  <si>
    <t>DING/XIAOLAN|ISHAQUE/EHSAN</t>
  </si>
  <si>
    <t>2022-09-17</t>
  </si>
  <si>
    <t>2022-09-20</t>
  </si>
  <si>
    <t>¥909.00</t>
  </si>
  <si>
    <t>2022-08-30 21:33:26</t>
  </si>
  <si>
    <t>Deluxe Discovery King Room</t>
  </si>
  <si>
    <t>703090294052</t>
  </si>
  <si>
    <t>2656047</t>
  </si>
  <si>
    <t>221877575</t>
  </si>
  <si>
    <t>马六甲大华酒店</t>
  </si>
  <si>
    <t>WANG/HUI</t>
  </si>
  <si>
    <t>2022-08-15</t>
  </si>
  <si>
    <t>2022-08-31</t>
  </si>
  <si>
    <t>¥1,518.00</t>
  </si>
  <si>
    <t>¥162.00</t>
  </si>
  <si>
    <t>¥1,356.00</t>
  </si>
  <si>
    <t>Deluxe Room</t>
  </si>
  <si>
    <t>703101609293</t>
  </si>
  <si>
    <t>2668398</t>
  </si>
  <si>
    <t>197301494</t>
  </si>
  <si>
    <t>曼谷拉差达瑞士酒店 (SHA Extra Plus)</t>
  </si>
  <si>
    <t>SU/FUSHAN|WANG/HUOJIN</t>
  </si>
  <si>
    <t>2022-08-27</t>
  </si>
  <si>
    <t>¥4,168.00</t>
  </si>
  <si>
    <t>¥416.00</t>
  </si>
  <si>
    <t>¥3,752.00</t>
  </si>
  <si>
    <t>Swiss Advantage Room</t>
  </si>
  <si>
    <t>703103337787</t>
  </si>
  <si>
    <t>2670925</t>
  </si>
  <si>
    <t>197292797</t>
  </si>
  <si>
    <t>曼谷大都会酒店</t>
  </si>
  <si>
    <t>SUN/BEIQUAN</t>
  </si>
  <si>
    <t>¥1,556.00</t>
  </si>
  <si>
    <t>¥154.00</t>
  </si>
  <si>
    <t>¥1,402.00</t>
  </si>
  <si>
    <t>City Room</t>
  </si>
  <si>
    <t>703104696609</t>
  </si>
  <si>
    <t>2671905</t>
  </si>
  <si>
    <t>197296949</t>
  </si>
  <si>
    <t>优本纳沙通</t>
  </si>
  <si>
    <t>BO/LI</t>
  </si>
  <si>
    <t>¥354.00</t>
  </si>
  <si>
    <t>¥35.00</t>
  </si>
  <si>
    <t>¥319.00</t>
  </si>
  <si>
    <t>Deluxe One-Bedroom Room</t>
  </si>
  <si>
    <t>703064081438</t>
  </si>
  <si>
    <t>2626702</t>
  </si>
  <si>
    <t>240086207</t>
  </si>
  <si>
    <t>阿尔皮纳埃克莱克蒂克酒店</t>
  </si>
  <si>
    <t>ZHANG/HONGHONG|GUO/ZHENG</t>
  </si>
  <si>
    <t>2022-07-20</t>
  </si>
  <si>
    <t>¥2,535.00</t>
  </si>
  <si>
    <t>¥279.00</t>
  </si>
  <si>
    <t>¥2,256.00</t>
  </si>
  <si>
    <t>Standard Twin room</t>
  </si>
  <si>
    <t>703106889404</t>
  </si>
  <si>
    <t>2673827</t>
  </si>
  <si>
    <t>197293184</t>
  </si>
  <si>
    <t>曼谷班达拉套房酒店</t>
  </si>
  <si>
    <t>LIU/SHILI</t>
  </si>
  <si>
    <t>2022-09-01</t>
  </si>
  <si>
    <t>¥719.00</t>
  </si>
  <si>
    <t>¥68.00</t>
  </si>
  <si>
    <t>Two Bedroom suite</t>
  </si>
  <si>
    <t>703107701588</t>
  </si>
  <si>
    <t>2675806</t>
  </si>
  <si>
    <t>197277830</t>
  </si>
  <si>
    <t>新加坡中山公园戴斯酒店 (SG Clean)</t>
  </si>
  <si>
    <t>WANG/CHANG</t>
  </si>
  <si>
    <t>2022-09-02</t>
  </si>
  <si>
    <t>2022-09-05</t>
  </si>
  <si>
    <t>¥2,958.00</t>
  </si>
  <si>
    <t>2022-09-01 21:54:17</t>
  </si>
  <si>
    <t>superior queen</t>
  </si>
  <si>
    <t>703107627083</t>
  </si>
  <si>
    <t>2675888</t>
  </si>
  <si>
    <t>2022-09-02 02:49:29</t>
  </si>
  <si>
    <t>703106245401</t>
  </si>
  <si>
    <t>2673991</t>
  </si>
  <si>
    <t>221861747</t>
  </si>
  <si>
    <t>香港帝国酒店</t>
  </si>
  <si>
    <t>LIU/QIN</t>
  </si>
  <si>
    <t>¥1,930.00</t>
  </si>
  <si>
    <t>¥176.00</t>
  </si>
  <si>
    <t>¥1,754.00</t>
  </si>
  <si>
    <t>superior twin beds room</t>
  </si>
  <si>
    <t>703107791856</t>
  </si>
  <si>
    <t>2675074</t>
  </si>
  <si>
    <t>197307077</t>
  </si>
  <si>
    <t>合艾盛泰乐酒店(SHA Extra Plus)</t>
  </si>
  <si>
    <t>FAN/YUNXIA</t>
  </si>
  <si>
    <t>¥322.00</t>
  </si>
  <si>
    <t>¥31.00</t>
  </si>
  <si>
    <t>¥291.00</t>
  </si>
  <si>
    <t>Superior King Room</t>
  </si>
  <si>
    <t>703108684991</t>
  </si>
  <si>
    <t>2676064</t>
  </si>
  <si>
    <t>HE/LIMING</t>
  </si>
  <si>
    <t>2022-09-03</t>
  </si>
  <si>
    <t>¥933.00</t>
  </si>
  <si>
    <t>2022-09-02 11:00:02</t>
  </si>
  <si>
    <t>703107701555</t>
  </si>
  <si>
    <t>2675920</t>
  </si>
  <si>
    <t>CUI/HAIBO|CUI/MINGHAO</t>
  </si>
  <si>
    <t>2022-09-04</t>
  </si>
  <si>
    <t>¥2,180.00</t>
  </si>
  <si>
    <t>2022-09-02 12:00:01</t>
  </si>
  <si>
    <t>Superior twin</t>
  </si>
  <si>
    <t>703108359128</t>
  </si>
  <si>
    <t>2676705</t>
  </si>
  <si>
    <t>870808986</t>
  </si>
  <si>
    <t>曼谷辛德霍恩凯宾斯基</t>
  </si>
  <si>
    <t>LIU/WEIJIE</t>
  </si>
  <si>
    <t>¥4,945.00</t>
  </si>
  <si>
    <t>2022-09-02 15:59:53</t>
  </si>
  <si>
    <t>Grand Executive Suite</t>
  </si>
  <si>
    <t>703108809376</t>
  </si>
  <si>
    <t>2676616</t>
  </si>
  <si>
    <t>197324051</t>
  </si>
  <si>
    <t>马尼拉金凤凰酒店</t>
  </si>
  <si>
    <t>HE/SHIYANG</t>
  </si>
  <si>
    <t>¥438.00</t>
  </si>
  <si>
    <t>¥47.00</t>
  </si>
  <si>
    <t>¥391.00</t>
  </si>
  <si>
    <t>Deluxe King Room</t>
  </si>
  <si>
    <t>703103132394</t>
  </si>
  <si>
    <t>2671319</t>
  </si>
  <si>
    <t>197328353</t>
  </si>
  <si>
    <t>清邁U尼姆曼酒店</t>
  </si>
  <si>
    <t>ZHOU/HAO</t>
  </si>
  <si>
    <t>¥1,773.00</t>
  </si>
  <si>
    <t>¥169.00</t>
  </si>
  <si>
    <t>¥1,604.00</t>
  </si>
  <si>
    <t>Premium Deluxe Room</t>
  </si>
  <si>
    <t>703109307833</t>
  </si>
  <si>
    <t>2677408</t>
  </si>
  <si>
    <t>240075188</t>
  </si>
  <si>
    <t>吉隆坡盛贸饭店</t>
  </si>
  <si>
    <t>WANG/WAN</t>
  </si>
  <si>
    <t>¥965.00</t>
  </si>
  <si>
    <t>¥103.00</t>
  </si>
  <si>
    <t>¥862.00</t>
  </si>
  <si>
    <t>deluxe twin room</t>
  </si>
  <si>
    <t>703103062163</t>
  </si>
  <si>
    <t>2671256</t>
  </si>
  <si>
    <t>861558722</t>
  </si>
  <si>
    <t>洲际维涅特精选曼谷新浩中央酒店</t>
  </si>
  <si>
    <t>YANG/ZIYI</t>
  </si>
  <si>
    <t>¥2,784.00</t>
  </si>
  <si>
    <t>¥232.00</t>
  </si>
  <si>
    <t>¥2,552.00</t>
  </si>
  <si>
    <t>1 King Bed Standard</t>
  </si>
  <si>
    <t>703108418249</t>
  </si>
  <si>
    <t>2676416</t>
  </si>
  <si>
    <t>197337662</t>
  </si>
  <si>
    <t>芭堤雅布莱顿大酒店</t>
  </si>
  <si>
    <t>LI/XIAOPEI</t>
  </si>
  <si>
    <t>¥688.00</t>
  </si>
  <si>
    <t>¥620.00</t>
  </si>
  <si>
    <t>Deluxe Room with City View</t>
  </si>
  <si>
    <t>703110215834</t>
  </si>
  <si>
    <t>2678514</t>
  </si>
  <si>
    <t>221845391</t>
  </si>
  <si>
    <t>最佳盛品酒店(香港尖沙咀店)(贝斯特韦斯特酒店)</t>
  </si>
  <si>
    <t>LU/YU</t>
  </si>
  <si>
    <t>¥640.00</t>
  </si>
  <si>
    <t>2022-09-04 10:36:23</t>
  </si>
  <si>
    <t>Superior Double Room with City View</t>
  </si>
  <si>
    <t>703110880926</t>
  </si>
  <si>
    <t>2678825</t>
  </si>
  <si>
    <t>SUN/ZHENG</t>
  </si>
  <si>
    <t>2022-09-06</t>
  </si>
  <si>
    <t>¥1,080.00</t>
  </si>
  <si>
    <t>合计</t>
  </si>
  <si>
    <t/>
  </si>
  <si>
    <t>¥25,267.00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</si>
  <si>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</si>
  <si>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</si>
  <si>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</si>
  <si>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</si>
  <si>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</si>
  <si>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</si>
  <si>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</si>
  <si>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chase_deduct_8n0e220903193107147</t>
  </si>
  <si>
    <t>1615646</t>
  </si>
  <si>
    <t>赔付-房费追回</t>
  </si>
  <si>
    <t>--</t>
  </si>
  <si>
    <t>生成追赔task#追赔系统-预付扣款直连#</t>
  </si>
  <si>
    <t>NIMH2022090317330462576</t>
  </si>
  <si>
    <t>返现日期</t>
  </si>
  <si>
    <t>，</t>
  </si>
  <si>
    <r>
      <t>原单未结算，本期扣款</t>
    </r>
    <r>
      <rPr>
        <sz val="10"/>
        <rFont val="Arial"/>
        <charset val="134"/>
      </rPr>
      <t>103</t>
    </r>
    <r>
      <rPr>
        <sz val="10"/>
        <rFont val="宋体"/>
        <charset val="134"/>
      </rPr>
      <t>元</t>
    </r>
  </si>
  <si>
    <t>A220906113253481</t>
  </si>
  <si>
    <t>A220906113316481</t>
  </si>
  <si>
    <r>
      <t>总计：</t>
    </r>
    <r>
      <rPr>
        <sz val="10"/>
        <rFont val="Arial"/>
        <charset val="134"/>
      </rPr>
      <t>21821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</si>
  <si>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</si>
  <si>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</si>
  <si>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</si>
  <si>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</si>
  <si>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</si>
  <si>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</si>
  <si>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</si>
  <si>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</si>
  <si>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</si>
  <si>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</si>
  <si>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</si>
  <si>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</si>
  <si>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</si>
  <si>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</si>
  <si>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</si>
  <si>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</si>
  <si>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</si>
  <si>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WANG WAN</t>
  </si>
  <si>
    <t>退房日周结</t>
  </si>
  <si>
    <t>862.00</t>
  </si>
  <si>
    <t>RMB</t>
  </si>
  <si>
    <t>0</t>
  </si>
  <si>
    <t>0.00</t>
  </si>
  <si>
    <t>趣悠游国际直连</t>
  </si>
  <si>
    <t>1659</t>
  </si>
  <si>
    <t>2022-09-03 07:57:09</t>
  </si>
  <si>
    <t>汇智国际旅游发展有限公司</t>
  </si>
  <si>
    <t>直连</t>
  </si>
  <si>
    <t>马尼拉金凤凰酒店-隔离酒店</t>
  </si>
  <si>
    <t>HE SHIYANG</t>
  </si>
  <si>
    <t>391.00</t>
  </si>
  <si>
    <t>2022-09-02 14:48:59</t>
  </si>
  <si>
    <t>直采</t>
  </si>
  <si>
    <t>芭堤雅布赖顿大酒店</t>
  </si>
  <si>
    <t>LI XIAOPEI</t>
  </si>
  <si>
    <t>620.00</t>
  </si>
  <si>
    <t>2022-09-02 11:48:57</t>
  </si>
  <si>
    <t>合艾盛泰乐酒店</t>
  </si>
  <si>
    <t>FAN YUNXIA</t>
  </si>
  <si>
    <t>291.00</t>
  </si>
  <si>
    <t>2022-09-01 13:57:18</t>
  </si>
  <si>
    <t>LIU QIN</t>
  </si>
  <si>
    <t>1754.00</t>
  </si>
  <si>
    <t>2022-08-31 11:14:56</t>
  </si>
  <si>
    <t>LIU SHILI</t>
  </si>
  <si>
    <t>651.00</t>
  </si>
  <si>
    <t>2022-08-31 10:45:14</t>
  </si>
  <si>
    <t>BO LI</t>
  </si>
  <si>
    <t>319.00</t>
  </si>
  <si>
    <t>2022-08-29 15:16:16</t>
  </si>
  <si>
    <t>清迈U尼姆曼酒店</t>
  </si>
  <si>
    <t>ZHOU HAO</t>
  </si>
  <si>
    <t>1604.01</t>
  </si>
  <si>
    <t>2022-08-29 21:12:13</t>
  </si>
  <si>
    <t>YANG ZIYI</t>
  </si>
  <si>
    <t>2552.00</t>
  </si>
  <si>
    <t>2022-08-29 09:33:07</t>
  </si>
  <si>
    <t>SUN BEIQUAN</t>
  </si>
  <si>
    <t>1402.00</t>
  </si>
  <si>
    <t>2022-08-28 14:16:44</t>
  </si>
  <si>
    <t>沙美岛萨凯海滩度假村</t>
  </si>
  <si>
    <t>HAN XIAOLONG</t>
  </si>
  <si>
    <t>487.00</t>
  </si>
  <si>
    <t>2022-08-28 12:17:46</t>
  </si>
  <si>
    <t>ZHENG SHIJIE</t>
  </si>
  <si>
    <t>1493.00</t>
  </si>
  <si>
    <t>2022-08-28 06:51:42</t>
  </si>
  <si>
    <t>曼谷素坤逸57号巷萨里尔酒店通罗站</t>
  </si>
  <si>
    <t>GU WEIWEI</t>
  </si>
  <si>
    <t>922.00</t>
  </si>
  <si>
    <t>2022-08-28 10:08:54</t>
  </si>
  <si>
    <t>迪拜河喜来登大酒店</t>
  </si>
  <si>
    <t>SONG XIN</t>
  </si>
  <si>
    <t>1152.00</t>
  </si>
  <si>
    <t>2022-08-26 14:32:24</t>
  </si>
  <si>
    <t>SU FUSHAN,WANG HUOJIN</t>
  </si>
  <si>
    <t>3752.00</t>
  </si>
  <si>
    <t>2022-08-26 20:38:50</t>
  </si>
  <si>
    <t>首尔ATTI酒店</t>
  </si>
  <si>
    <t>XUE YAWEN</t>
  </si>
  <si>
    <t>271.00</t>
  </si>
  <si>
    <t>2022-08-23 19:07:53</t>
  </si>
  <si>
    <t>WANG HUI</t>
  </si>
  <si>
    <t>1356.00</t>
  </si>
  <si>
    <t>2022-08-17 14:26:28</t>
  </si>
  <si>
    <t>ZHANG HONGHONG,GUO ZHENG</t>
  </si>
  <si>
    <t>2256.00</t>
  </si>
  <si>
    <t>2022-07-20 05:57:24</t>
  </si>
  <si>
    <t>米提水疗度假村</t>
  </si>
  <si>
    <t>HE YAN,WANG JING</t>
  </si>
  <si>
    <t>2022-07-21 14:04:58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</si>
</sst>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27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82</v>
      </c>
      <c r="P3" s="7" t="s">
        <v>83</v>
      </c>
      <c r="Q3" s="7"/>
      <c r="R3" s="11" t="s">
        <v>95</v>
      </c>
      <c r="S3" s="13" t="s">
        <v>19</v>
      </c>
      <c r="T3" s="7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1</v>
      </c>
      <c r="N4" s="7" t="s">
        <v>82</v>
      </c>
      <c r="O4" s="7" t="s">
        <v>82</v>
      </c>
      <c r="P4" s="7" t="s">
        <v>83</v>
      </c>
      <c r="Q4" s="7"/>
      <c r="R4" s="11" t="s">
        <v>104</v>
      </c>
      <c r="S4" s="13" t="s">
        <v>19</v>
      </c>
      <c r="T4" s="7"/>
      <c r="U4" s="11" t="s">
        <v>19</v>
      </c>
      <c r="V4" s="11" t="s">
        <v>104</v>
      </c>
      <c r="W4" s="13" t="s">
        <v>105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3</v>
      </c>
      <c r="N5" s="7" t="s">
        <v>113</v>
      </c>
      <c r="O5" s="7" t="s">
        <v>113</v>
      </c>
      <c r="P5" s="7" t="s">
        <v>83</v>
      </c>
      <c r="Q5" s="7"/>
      <c r="R5" s="11" t="s">
        <v>114</v>
      </c>
      <c r="S5" s="13" t="s">
        <v>19</v>
      </c>
      <c r="T5" s="7"/>
      <c r="U5" s="11" t="s">
        <v>19</v>
      </c>
      <c r="V5" s="11" t="s">
        <v>114</v>
      </c>
      <c r="W5" s="13" t="s">
        <v>115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120</v>
      </c>
      <c r="H6" s="7" t="s">
        <v>121</v>
      </c>
      <c r="I6" s="7" t="s">
        <v>79</v>
      </c>
      <c r="J6" s="7" t="s">
        <v>2</v>
      </c>
      <c r="K6" s="7" t="s">
        <v>122</v>
      </c>
      <c r="L6" s="7">
        <v>1</v>
      </c>
      <c r="M6" s="7">
        <v>1</v>
      </c>
      <c r="N6" s="7" t="s">
        <v>82</v>
      </c>
      <c r="O6" s="7" t="s">
        <v>82</v>
      </c>
      <c r="P6" s="7" t="s">
        <v>83</v>
      </c>
      <c r="Q6" s="7"/>
      <c r="R6" s="11" t="s">
        <v>123</v>
      </c>
      <c r="S6" s="13" t="s">
        <v>19</v>
      </c>
      <c r="T6" s="7"/>
      <c r="U6" s="11" t="s">
        <v>19</v>
      </c>
      <c r="V6" s="11" t="s">
        <v>123</v>
      </c>
      <c r="W6" s="13" t="s">
        <v>124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129</v>
      </c>
      <c r="H7" s="7" t="s">
        <v>130</v>
      </c>
      <c r="I7" s="7" t="s">
        <v>79</v>
      </c>
      <c r="J7" s="7" t="s">
        <v>2</v>
      </c>
      <c r="K7" s="7" t="s">
        <v>131</v>
      </c>
      <c r="L7" s="7">
        <v>1</v>
      </c>
      <c r="M7" s="7">
        <v>2</v>
      </c>
      <c r="N7" s="7" t="s">
        <v>82</v>
      </c>
      <c r="O7" s="7" t="s">
        <v>82</v>
      </c>
      <c r="P7" s="7" t="s">
        <v>132</v>
      </c>
      <c r="Q7" s="7"/>
      <c r="R7" s="11" t="s">
        <v>133</v>
      </c>
      <c r="S7" s="13" t="s">
        <v>19</v>
      </c>
      <c r="T7" s="7"/>
      <c r="U7" s="11" t="s">
        <v>19</v>
      </c>
      <c r="V7" s="11" t="s">
        <v>133</v>
      </c>
      <c r="W7" s="13" t="s">
        <v>134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139</v>
      </c>
      <c r="H8" s="7" t="s">
        <v>140</v>
      </c>
      <c r="I8" s="7" t="s">
        <v>79</v>
      </c>
      <c r="J8" s="7" t="s">
        <v>2</v>
      </c>
      <c r="K8" s="7" t="s">
        <v>141</v>
      </c>
      <c r="L8" s="7">
        <v>1</v>
      </c>
      <c r="M8" s="7">
        <v>3</v>
      </c>
      <c r="N8" s="7" t="s">
        <v>83</v>
      </c>
      <c r="O8" s="7" t="s">
        <v>142</v>
      </c>
      <c r="P8" s="7" t="s">
        <v>143</v>
      </c>
      <c r="Q8" s="7"/>
      <c r="R8" s="11" t="s">
        <v>144</v>
      </c>
      <c r="S8" s="13" t="s">
        <v>144</v>
      </c>
      <c r="T8" s="7" t="s">
        <v>145</v>
      </c>
      <c r="U8" s="11" t="s">
        <v>19</v>
      </c>
      <c r="V8" s="11" t="s">
        <v>19</v>
      </c>
      <c r="W8" s="13" t="s">
        <v>19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146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147</v>
      </c>
      <c r="B9" s="6" t="s">
        <v>148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149</v>
      </c>
      <c r="H9" s="7" t="s">
        <v>150</v>
      </c>
      <c r="I9" s="7" t="s">
        <v>79</v>
      </c>
      <c r="J9" s="7" t="s">
        <v>2</v>
      </c>
      <c r="K9" s="7" t="s">
        <v>151</v>
      </c>
      <c r="L9" s="7">
        <v>1</v>
      </c>
      <c r="M9" s="7">
        <v>2</v>
      </c>
      <c r="N9" s="7" t="s">
        <v>152</v>
      </c>
      <c r="O9" s="7" t="s">
        <v>83</v>
      </c>
      <c r="P9" s="7" t="s">
        <v>153</v>
      </c>
      <c r="Q9" s="7"/>
      <c r="R9" s="11" t="s">
        <v>154</v>
      </c>
      <c r="S9" s="13" t="s">
        <v>19</v>
      </c>
      <c r="T9" s="7"/>
      <c r="U9" s="11" t="s">
        <v>19</v>
      </c>
      <c r="V9" s="11" t="s">
        <v>154</v>
      </c>
      <c r="W9" s="13" t="s">
        <v>155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158</v>
      </c>
      <c r="B10" s="6" t="s">
        <v>159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160</v>
      </c>
      <c r="H10" s="7" t="s">
        <v>161</v>
      </c>
      <c r="I10" s="7" t="s">
        <v>79</v>
      </c>
      <c r="J10" s="7" t="s">
        <v>2</v>
      </c>
      <c r="K10" s="7" t="s">
        <v>162</v>
      </c>
      <c r="L10" s="7">
        <v>2</v>
      </c>
      <c r="M10" s="7">
        <v>4</v>
      </c>
      <c r="N10" s="7" t="s">
        <v>113</v>
      </c>
      <c r="O10" s="7" t="s">
        <v>163</v>
      </c>
      <c r="P10" s="7" t="s">
        <v>153</v>
      </c>
      <c r="Q10" s="7"/>
      <c r="R10" s="11" t="s">
        <v>164</v>
      </c>
      <c r="S10" s="13" t="s">
        <v>19</v>
      </c>
      <c r="T10" s="7"/>
      <c r="U10" s="11" t="s">
        <v>19</v>
      </c>
      <c r="V10" s="11" t="s">
        <v>164</v>
      </c>
      <c r="W10" s="13" t="s">
        <v>165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168</v>
      </c>
      <c r="B11" s="6" t="s">
        <v>169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170</v>
      </c>
      <c r="H11" s="7" t="s">
        <v>171</v>
      </c>
      <c r="I11" s="7" t="s">
        <v>79</v>
      </c>
      <c r="J11" s="7" t="s">
        <v>2</v>
      </c>
      <c r="K11" s="7" t="s">
        <v>172</v>
      </c>
      <c r="L11" s="7">
        <v>1</v>
      </c>
      <c r="M11" s="7">
        <v>2</v>
      </c>
      <c r="N11" s="7" t="s">
        <v>82</v>
      </c>
      <c r="O11" s="7" t="s">
        <v>83</v>
      </c>
      <c r="P11" s="7" t="s">
        <v>153</v>
      </c>
      <c r="Q11" s="7"/>
      <c r="R11" s="11" t="s">
        <v>173</v>
      </c>
      <c r="S11" s="13" t="s">
        <v>19</v>
      </c>
      <c r="T11" s="7"/>
      <c r="U11" s="11" t="s">
        <v>19</v>
      </c>
      <c r="V11" s="11" t="s">
        <v>173</v>
      </c>
      <c r="W11" s="13" t="s">
        <v>174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177</v>
      </c>
      <c r="B12" s="6" t="s">
        <v>178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179</v>
      </c>
      <c r="H12" s="7" t="s">
        <v>180</v>
      </c>
      <c r="I12" s="7" t="s">
        <v>79</v>
      </c>
      <c r="J12" s="7" t="s">
        <v>2</v>
      </c>
      <c r="K12" s="7" t="s">
        <v>181</v>
      </c>
      <c r="L12" s="7">
        <v>1</v>
      </c>
      <c r="M12" s="7">
        <v>1</v>
      </c>
      <c r="N12" s="7" t="s">
        <v>83</v>
      </c>
      <c r="O12" s="7" t="s">
        <v>132</v>
      </c>
      <c r="P12" s="7" t="s">
        <v>153</v>
      </c>
      <c r="Q12" s="7"/>
      <c r="R12" s="11" t="s">
        <v>182</v>
      </c>
      <c r="S12" s="13" t="s">
        <v>19</v>
      </c>
      <c r="T12" s="7"/>
      <c r="U12" s="11" t="s">
        <v>19</v>
      </c>
      <c r="V12" s="11" t="s">
        <v>182</v>
      </c>
      <c r="W12" s="13" t="s">
        <v>183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186</v>
      </c>
      <c r="B13" s="6" t="s">
        <v>187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188</v>
      </c>
      <c r="H13" s="7" t="s">
        <v>189</v>
      </c>
      <c r="I13" s="7" t="s">
        <v>79</v>
      </c>
      <c r="J13" s="7" t="s">
        <v>2</v>
      </c>
      <c r="K13" s="7" t="s">
        <v>190</v>
      </c>
      <c r="L13" s="7">
        <v>1</v>
      </c>
      <c r="M13" s="7">
        <v>3</v>
      </c>
      <c r="N13" s="7" t="s">
        <v>191</v>
      </c>
      <c r="O13" s="7" t="s">
        <v>82</v>
      </c>
      <c r="P13" s="7" t="s">
        <v>153</v>
      </c>
      <c r="Q13" s="7"/>
      <c r="R13" s="11" t="s">
        <v>192</v>
      </c>
      <c r="S13" s="13" t="s">
        <v>19</v>
      </c>
      <c r="T13" s="7"/>
      <c r="U13" s="11" t="s">
        <v>19</v>
      </c>
      <c r="V13" s="11" t="s">
        <v>192</v>
      </c>
      <c r="W13" s="13" t="s">
        <v>193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196</v>
      </c>
      <c r="B14" s="6" t="s">
        <v>197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198</v>
      </c>
      <c r="H14" s="7" t="s">
        <v>199</v>
      </c>
      <c r="I14" s="7" t="s">
        <v>79</v>
      </c>
      <c r="J14" s="7" t="s">
        <v>2</v>
      </c>
      <c r="K14" s="7" t="s">
        <v>200</v>
      </c>
      <c r="L14" s="7">
        <v>1</v>
      </c>
      <c r="M14" s="7">
        <v>1</v>
      </c>
      <c r="N14" s="7" t="s">
        <v>153</v>
      </c>
      <c r="O14" s="7" t="s">
        <v>153</v>
      </c>
      <c r="P14" s="7" t="s">
        <v>201</v>
      </c>
      <c r="Q14" s="7"/>
      <c r="R14" s="11" t="s">
        <v>202</v>
      </c>
      <c r="S14" s="13" t="s">
        <v>19</v>
      </c>
      <c r="T14" s="7"/>
      <c r="U14" s="11" t="s">
        <v>19</v>
      </c>
      <c r="V14" s="11" t="s">
        <v>202</v>
      </c>
      <c r="W14" s="13" t="s">
        <v>203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97</v>
      </c>
      <c r="AD14" t="s">
        <v>6</v>
      </c>
      <c r="AE14" t="s">
        <v>204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205</v>
      </c>
      <c r="B15" s="6" t="s">
        <v>206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207</v>
      </c>
      <c r="H15" s="7" t="s">
        <v>208</v>
      </c>
      <c r="I15" s="7" t="s">
        <v>79</v>
      </c>
      <c r="J15" s="7" t="s">
        <v>2</v>
      </c>
      <c r="K15" s="7" t="s">
        <v>209</v>
      </c>
      <c r="L15" s="7">
        <v>1</v>
      </c>
      <c r="M15" s="7">
        <v>3</v>
      </c>
      <c r="N15" s="7" t="s">
        <v>201</v>
      </c>
      <c r="O15" s="7" t="s">
        <v>210</v>
      </c>
      <c r="P15" s="7" t="s">
        <v>211</v>
      </c>
      <c r="Q15" s="7"/>
      <c r="R15" s="11" t="s">
        <v>212</v>
      </c>
      <c r="S15" s="13" t="s">
        <v>212</v>
      </c>
      <c r="T15" s="7" t="s">
        <v>213</v>
      </c>
      <c r="U15" s="11" t="s">
        <v>19</v>
      </c>
      <c r="V15" s="11" t="s">
        <v>19</v>
      </c>
      <c r="W15" s="13" t="s">
        <v>19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214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215</v>
      </c>
      <c r="B16" s="6" t="s">
        <v>216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207</v>
      </c>
      <c r="H16" s="7" t="s">
        <v>208</v>
      </c>
      <c r="I16" s="7" t="s">
        <v>79</v>
      </c>
      <c r="J16" s="7" t="s">
        <v>2</v>
      </c>
      <c r="K16" s="7" t="s">
        <v>209</v>
      </c>
      <c r="L16" s="7">
        <v>1</v>
      </c>
      <c r="M16" s="7">
        <v>3</v>
      </c>
      <c r="N16" s="7" t="s">
        <v>201</v>
      </c>
      <c r="O16" s="7" t="s">
        <v>210</v>
      </c>
      <c r="P16" s="7" t="s">
        <v>211</v>
      </c>
      <c r="Q16" s="7"/>
      <c r="R16" s="11" t="s">
        <v>212</v>
      </c>
      <c r="S16" s="13" t="s">
        <v>212</v>
      </c>
      <c r="T16" s="7" t="s">
        <v>217</v>
      </c>
      <c r="U16" s="11" t="s">
        <v>19</v>
      </c>
      <c r="V16" s="11" t="s">
        <v>19</v>
      </c>
      <c r="W16" s="13" t="s">
        <v>19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214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218</v>
      </c>
      <c r="B17" s="6" t="s">
        <v>219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220</v>
      </c>
      <c r="H17" s="7" t="s">
        <v>221</v>
      </c>
      <c r="I17" s="7" t="s">
        <v>79</v>
      </c>
      <c r="J17" s="7" t="s">
        <v>2</v>
      </c>
      <c r="K17" s="7" t="s">
        <v>222</v>
      </c>
      <c r="L17" s="7">
        <v>1</v>
      </c>
      <c r="M17" s="7">
        <v>2</v>
      </c>
      <c r="N17" s="7" t="s">
        <v>153</v>
      </c>
      <c r="O17" s="7" t="s">
        <v>153</v>
      </c>
      <c r="P17" s="7" t="s">
        <v>210</v>
      </c>
      <c r="Q17" s="7"/>
      <c r="R17" s="11" t="s">
        <v>223</v>
      </c>
      <c r="S17" s="13" t="s">
        <v>19</v>
      </c>
      <c r="T17" s="7"/>
      <c r="U17" s="11" t="s">
        <v>19</v>
      </c>
      <c r="V17" s="11" t="s">
        <v>223</v>
      </c>
      <c r="W17" s="13" t="s">
        <v>224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225</v>
      </c>
      <c r="AD17" t="s">
        <v>6</v>
      </c>
      <c r="AE17" t="s">
        <v>226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227</v>
      </c>
      <c r="B18" s="6" t="s">
        <v>228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229</v>
      </c>
      <c r="H18" s="7" t="s">
        <v>230</v>
      </c>
      <c r="I18" s="7" t="s">
        <v>79</v>
      </c>
      <c r="J18" s="7" t="s">
        <v>2</v>
      </c>
      <c r="K18" s="7" t="s">
        <v>231</v>
      </c>
      <c r="L18" s="7">
        <v>1</v>
      </c>
      <c r="M18" s="7">
        <v>1</v>
      </c>
      <c r="N18" s="7" t="s">
        <v>201</v>
      </c>
      <c r="O18" s="7" t="s">
        <v>201</v>
      </c>
      <c r="P18" s="7" t="s">
        <v>210</v>
      </c>
      <c r="Q18" s="7"/>
      <c r="R18" s="11" t="s">
        <v>232</v>
      </c>
      <c r="S18" s="13" t="s">
        <v>19</v>
      </c>
      <c r="T18" s="7"/>
      <c r="U18" s="11" t="s">
        <v>19</v>
      </c>
      <c r="V18" s="11" t="s">
        <v>232</v>
      </c>
      <c r="W18" s="13" t="s">
        <v>233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234</v>
      </c>
      <c r="AD18" t="s">
        <v>6</v>
      </c>
      <c r="AE18" t="s">
        <v>235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236</v>
      </c>
      <c r="B19" s="6" t="s">
        <v>237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207</v>
      </c>
      <c r="H19" s="7" t="s">
        <v>208</v>
      </c>
      <c r="I19" s="7" t="s">
        <v>79</v>
      </c>
      <c r="J19" s="7" t="s">
        <v>2</v>
      </c>
      <c r="K19" s="7" t="s">
        <v>238</v>
      </c>
      <c r="L19" s="7">
        <v>1</v>
      </c>
      <c r="M19" s="7">
        <v>1</v>
      </c>
      <c r="N19" s="7" t="s">
        <v>210</v>
      </c>
      <c r="O19" s="7" t="s">
        <v>210</v>
      </c>
      <c r="P19" s="7" t="s">
        <v>239</v>
      </c>
      <c r="Q19" s="7"/>
      <c r="R19" s="11" t="s">
        <v>240</v>
      </c>
      <c r="S19" s="13" t="s">
        <v>240</v>
      </c>
      <c r="T19" s="7" t="s">
        <v>241</v>
      </c>
      <c r="U19" s="11" t="s">
        <v>19</v>
      </c>
      <c r="V19" s="11" t="s">
        <v>19</v>
      </c>
      <c r="W19" s="13" t="s">
        <v>19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19</v>
      </c>
      <c r="AD19" t="s">
        <v>6</v>
      </c>
      <c r="AE19" t="s">
        <v>214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242</v>
      </c>
      <c r="B20" s="6" t="s">
        <v>243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207</v>
      </c>
      <c r="H20" s="7" t="s">
        <v>208</v>
      </c>
      <c r="I20" s="7" t="s">
        <v>79</v>
      </c>
      <c r="J20" s="7" t="s">
        <v>2</v>
      </c>
      <c r="K20" s="7" t="s">
        <v>244</v>
      </c>
      <c r="L20" s="7">
        <v>1</v>
      </c>
      <c r="M20" s="7">
        <v>2</v>
      </c>
      <c r="N20" s="7" t="s">
        <v>201</v>
      </c>
      <c r="O20" s="7" t="s">
        <v>210</v>
      </c>
      <c r="P20" s="7" t="s">
        <v>245</v>
      </c>
      <c r="Q20" s="7"/>
      <c r="R20" s="11" t="s">
        <v>246</v>
      </c>
      <c r="S20" s="13" t="s">
        <v>246</v>
      </c>
      <c r="T20" s="7" t="s">
        <v>247</v>
      </c>
      <c r="U20" s="11" t="s">
        <v>19</v>
      </c>
      <c r="V20" s="11" t="s">
        <v>19</v>
      </c>
      <c r="W20" s="13" t="s">
        <v>19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19</v>
      </c>
      <c r="AD20" t="s">
        <v>6</v>
      </c>
      <c r="AE20" t="s">
        <v>248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249</v>
      </c>
      <c r="B21" s="6" t="s">
        <v>250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251</v>
      </c>
      <c r="H21" s="7" t="s">
        <v>252</v>
      </c>
      <c r="I21" s="7" t="s">
        <v>79</v>
      </c>
      <c r="J21" s="7" t="s">
        <v>2</v>
      </c>
      <c r="K21" s="7" t="s">
        <v>253</v>
      </c>
      <c r="L21" s="7">
        <v>1</v>
      </c>
      <c r="M21" s="7">
        <v>1</v>
      </c>
      <c r="N21" s="7" t="s">
        <v>210</v>
      </c>
      <c r="O21" s="7" t="s">
        <v>210</v>
      </c>
      <c r="P21" s="7" t="s">
        <v>239</v>
      </c>
      <c r="Q21" s="7"/>
      <c r="R21" s="11" t="s">
        <v>254</v>
      </c>
      <c r="S21" s="13" t="s">
        <v>254</v>
      </c>
      <c r="T21" s="7" t="s">
        <v>255</v>
      </c>
      <c r="U21" s="11" t="s">
        <v>19</v>
      </c>
      <c r="V21" s="11" t="s">
        <v>19</v>
      </c>
      <c r="W21" s="13" t="s">
        <v>19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19</v>
      </c>
      <c r="AD21" t="s">
        <v>6</v>
      </c>
      <c r="AE21" t="s">
        <v>256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257</v>
      </c>
      <c r="B22" s="6" t="s">
        <v>258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259</v>
      </c>
      <c r="H22" s="7" t="s">
        <v>260</v>
      </c>
      <c r="I22" s="7" t="s">
        <v>79</v>
      </c>
      <c r="J22" s="7" t="s">
        <v>2</v>
      </c>
      <c r="K22" s="7" t="s">
        <v>261</v>
      </c>
      <c r="L22" s="7">
        <v>1</v>
      </c>
      <c r="M22" s="7">
        <v>1</v>
      </c>
      <c r="N22" s="7" t="s">
        <v>210</v>
      </c>
      <c r="O22" s="7" t="s">
        <v>210</v>
      </c>
      <c r="P22" s="7" t="s">
        <v>239</v>
      </c>
      <c r="Q22" s="7"/>
      <c r="R22" s="11" t="s">
        <v>262</v>
      </c>
      <c r="S22" s="13" t="s">
        <v>19</v>
      </c>
      <c r="T22" s="7"/>
      <c r="U22" s="11" t="s">
        <v>19</v>
      </c>
      <c r="V22" s="11" t="s">
        <v>262</v>
      </c>
      <c r="W22" s="13" t="s">
        <v>263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264</v>
      </c>
      <c r="AD22" t="s">
        <v>6</v>
      </c>
      <c r="AE22" t="s">
        <v>265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266</v>
      </c>
      <c r="B23" s="6" t="s">
        <v>267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268</v>
      </c>
      <c r="H23" s="7" t="s">
        <v>269</v>
      </c>
      <c r="I23" s="7" t="s">
        <v>79</v>
      </c>
      <c r="J23" s="7" t="s">
        <v>2</v>
      </c>
      <c r="K23" s="7" t="s">
        <v>270</v>
      </c>
      <c r="L23" s="7">
        <v>1</v>
      </c>
      <c r="M23" s="7">
        <v>3</v>
      </c>
      <c r="N23" s="7" t="s">
        <v>82</v>
      </c>
      <c r="O23" s="7" t="s">
        <v>153</v>
      </c>
      <c r="P23" s="7" t="s">
        <v>239</v>
      </c>
      <c r="Q23" s="7"/>
      <c r="R23" s="11" t="s">
        <v>271</v>
      </c>
      <c r="S23" s="13" t="s">
        <v>19</v>
      </c>
      <c r="T23" s="7"/>
      <c r="U23" s="11" t="s">
        <v>19</v>
      </c>
      <c r="V23" s="11" t="s">
        <v>271</v>
      </c>
      <c r="W23" s="13" t="s">
        <v>272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273</v>
      </c>
      <c r="AD23" t="s">
        <v>6</v>
      </c>
      <c r="AE23" t="s">
        <v>274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275</v>
      </c>
      <c r="B24" s="6" t="s">
        <v>276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277</v>
      </c>
      <c r="H24" s="7" t="s">
        <v>278</v>
      </c>
      <c r="I24" s="7" t="s">
        <v>79</v>
      </c>
      <c r="J24" s="7" t="s">
        <v>2</v>
      </c>
      <c r="K24" s="7" t="s">
        <v>279</v>
      </c>
      <c r="L24" s="7">
        <v>1</v>
      </c>
      <c r="M24" s="7">
        <v>1</v>
      </c>
      <c r="N24" s="7" t="s">
        <v>239</v>
      </c>
      <c r="O24" s="7" t="s">
        <v>239</v>
      </c>
      <c r="P24" s="7" t="s">
        <v>245</v>
      </c>
      <c r="Q24" s="7"/>
      <c r="R24" s="11" t="s">
        <v>280</v>
      </c>
      <c r="S24" s="13" t="s">
        <v>19</v>
      </c>
      <c r="T24" s="7"/>
      <c r="U24" s="11" t="s">
        <v>19</v>
      </c>
      <c r="V24" s="11" t="s">
        <v>280</v>
      </c>
      <c r="W24" s="13" t="s">
        <v>281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282</v>
      </c>
      <c r="AD24" t="s">
        <v>6</v>
      </c>
      <c r="AE24" t="s">
        <v>283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284</v>
      </c>
      <c r="B25" s="6" t="s">
        <v>285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286</v>
      </c>
      <c r="H25" s="7" t="s">
        <v>287</v>
      </c>
      <c r="I25" s="7" t="s">
        <v>79</v>
      </c>
      <c r="J25" s="7" t="s">
        <v>2</v>
      </c>
      <c r="K25" s="7" t="s">
        <v>288</v>
      </c>
      <c r="L25" s="7">
        <v>1</v>
      </c>
      <c r="M25" s="7">
        <v>4</v>
      </c>
      <c r="N25" s="7" t="s">
        <v>82</v>
      </c>
      <c r="O25" s="7" t="s">
        <v>153</v>
      </c>
      <c r="P25" s="7" t="s">
        <v>245</v>
      </c>
      <c r="Q25" s="7"/>
      <c r="R25" s="11" t="s">
        <v>289</v>
      </c>
      <c r="S25" s="13" t="s">
        <v>19</v>
      </c>
      <c r="T25" s="7"/>
      <c r="U25" s="11" t="s">
        <v>19</v>
      </c>
      <c r="V25" s="11" t="s">
        <v>289</v>
      </c>
      <c r="W25" s="13" t="s">
        <v>290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291</v>
      </c>
      <c r="AD25" t="s">
        <v>6</v>
      </c>
      <c r="AE25" t="s">
        <v>292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293</v>
      </c>
      <c r="B26" s="6" t="s">
        <v>294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295</v>
      </c>
      <c r="H26" s="7" t="s">
        <v>296</v>
      </c>
      <c r="I26" s="7" t="s">
        <v>79</v>
      </c>
      <c r="J26" s="7" t="s">
        <v>2</v>
      </c>
      <c r="K26" s="7" t="s">
        <v>297</v>
      </c>
      <c r="L26" s="7">
        <v>1</v>
      </c>
      <c r="M26" s="7">
        <v>2</v>
      </c>
      <c r="N26" s="7" t="s">
        <v>210</v>
      </c>
      <c r="O26" s="7" t="s">
        <v>210</v>
      </c>
      <c r="P26" s="7" t="s">
        <v>245</v>
      </c>
      <c r="Q26" s="7"/>
      <c r="R26" s="11" t="s">
        <v>298</v>
      </c>
      <c r="S26" s="13" t="s">
        <v>19</v>
      </c>
      <c r="T26" s="7"/>
      <c r="U26" s="11" t="s">
        <v>19</v>
      </c>
      <c r="V26" s="11" t="s">
        <v>298</v>
      </c>
      <c r="W26" s="13" t="s">
        <v>203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299</v>
      </c>
      <c r="AD26" t="s">
        <v>6</v>
      </c>
      <c r="AE26" t="s">
        <v>300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301</v>
      </c>
      <c r="B27" s="6" t="s">
        <v>302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303</v>
      </c>
      <c r="H27" s="7" t="s">
        <v>304</v>
      </c>
      <c r="I27" s="7" t="s">
        <v>79</v>
      </c>
      <c r="J27" s="7" t="s">
        <v>2</v>
      </c>
      <c r="K27" s="7" t="s">
        <v>305</v>
      </c>
      <c r="L27" s="7">
        <v>1</v>
      </c>
      <c r="M27" s="7">
        <v>1</v>
      </c>
      <c r="N27" s="7" t="s">
        <v>245</v>
      </c>
      <c r="O27" s="7" t="s">
        <v>245</v>
      </c>
      <c r="P27" s="7" t="s">
        <v>211</v>
      </c>
      <c r="Q27" s="7"/>
      <c r="R27" s="11" t="s">
        <v>306</v>
      </c>
      <c r="S27" s="13" t="s">
        <v>306</v>
      </c>
      <c r="T27" s="7" t="s">
        <v>307</v>
      </c>
      <c r="U27" s="11" t="s">
        <v>19</v>
      </c>
      <c r="V27" s="11" t="s">
        <v>19</v>
      </c>
      <c r="W27" s="13" t="s">
        <v>19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19</v>
      </c>
      <c r="AD27" t="s">
        <v>6</v>
      </c>
      <c r="AE27" t="s">
        <v>308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309</v>
      </c>
      <c r="B28" s="6" t="s">
        <v>310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160</v>
      </c>
      <c r="H28" s="7" t="s">
        <v>161</v>
      </c>
      <c r="I28" s="7" t="s">
        <v>79</v>
      </c>
      <c r="J28" s="7" t="s">
        <v>2</v>
      </c>
      <c r="K28" s="7" t="s">
        <v>311</v>
      </c>
      <c r="L28" s="7">
        <v>1</v>
      </c>
      <c r="M28" s="7">
        <v>2</v>
      </c>
      <c r="N28" s="7" t="s">
        <v>245</v>
      </c>
      <c r="O28" s="7" t="s">
        <v>245</v>
      </c>
      <c r="P28" s="7" t="s">
        <v>312</v>
      </c>
      <c r="Q28" s="7"/>
      <c r="R28" s="11" t="s">
        <v>313</v>
      </c>
      <c r="S28" s="13" t="s">
        <v>313</v>
      </c>
      <c r="T28" s="7"/>
      <c r="U28" s="11" t="s">
        <v>19</v>
      </c>
      <c r="V28" s="11" t="s">
        <v>19</v>
      </c>
      <c r="W28" s="13" t="s">
        <v>19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19</v>
      </c>
      <c r="AD28" t="s">
        <v>6</v>
      </c>
      <c r="AE28" t="s">
        <v>167</v>
      </c>
      <c r="AF28" t="s">
        <v>88</v>
      </c>
      <c r="AG28" t="s">
        <v>75</v>
      </c>
      <c r="AH28" t="s">
        <v>19</v>
      </c>
    </row>
    <row r="29" customHeight="1" spans="1:32">
      <c r="A29" s="9" t="s">
        <v>314</v>
      </c>
      <c r="B29" s="9"/>
      <c r="C29" s="9" t="s">
        <v>315</v>
      </c>
      <c r="D29" s="9"/>
      <c r="E29" s="9"/>
      <c r="F29" s="9"/>
      <c r="G29" s="9" t="s">
        <v>315</v>
      </c>
      <c r="H29" s="9" t="s">
        <v>315</v>
      </c>
      <c r="I29" s="9" t="s">
        <v>315</v>
      </c>
      <c r="J29" s="9" t="s">
        <v>315</v>
      </c>
      <c r="K29" s="9" t="s">
        <v>315</v>
      </c>
      <c r="L29" s="9" t="s">
        <v>315</v>
      </c>
      <c r="M29" s="9" t="s">
        <v>315</v>
      </c>
      <c r="N29" s="9" t="s">
        <v>315</v>
      </c>
      <c r="O29" s="9" t="s">
        <v>315</v>
      </c>
      <c r="P29" s="9" t="s">
        <v>315</v>
      </c>
      <c r="Q29" s="9"/>
      <c r="R29" s="12" t="s">
        <v>20</v>
      </c>
      <c r="S29" s="12" t="s">
        <v>21</v>
      </c>
      <c r="T29" s="9" t="s">
        <v>315</v>
      </c>
      <c r="U29" s="12"/>
      <c r="V29" s="12" t="s">
        <v>316</v>
      </c>
      <c r="W29" s="12" t="s">
        <v>22</v>
      </c>
      <c r="X29" s="12"/>
      <c r="Y29" s="12"/>
      <c r="Z29" s="12"/>
      <c r="AA29" s="9"/>
      <c r="AB29" s="12"/>
      <c r="AC29" s="9"/>
      <c r="AD29" s="9" t="s">
        <v>315</v>
      </c>
      <c r="AE29" s="9"/>
      <c r="AF2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317</v>
      </c>
      <c r="B1" s="4" t="s">
        <v>318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319</v>
      </c>
      <c r="H1" s="4" t="s">
        <v>320</v>
      </c>
      <c r="I1" s="4" t="s">
        <v>13</v>
      </c>
      <c r="J1" s="4" t="s">
        <v>17</v>
      </c>
      <c r="K1" s="4" t="s">
        <v>18</v>
      </c>
      <c r="L1" s="10" t="s">
        <v>321</v>
      </c>
      <c r="M1" s="4" t="s">
        <v>322</v>
      </c>
      <c r="N1" s="4" t="s">
        <v>323</v>
      </c>
    </row>
    <row r="2" ht="14.25" customHeight="1" spans="1:256">
      <c r="A2" s="6" t="s">
        <v>324</v>
      </c>
      <c r="B2" s="7" t="s">
        <v>275</v>
      </c>
      <c r="C2" s="7" t="s">
        <v>325</v>
      </c>
      <c r="D2" s="7" t="s">
        <v>2</v>
      </c>
      <c r="E2" s="7" t="s">
        <v>76</v>
      </c>
      <c r="F2" s="7" t="s">
        <v>75</v>
      </c>
      <c r="G2" s="7" t="s">
        <v>239</v>
      </c>
      <c r="H2" s="7" t="s">
        <v>326</v>
      </c>
      <c r="I2" s="11" t="s">
        <v>23</v>
      </c>
      <c r="J2" s="11" t="s">
        <v>19</v>
      </c>
      <c r="K2" s="11" t="s">
        <v>23</v>
      </c>
      <c r="L2" s="7" t="s">
        <v>327</v>
      </c>
      <c r="M2" s="7" t="s">
        <v>328</v>
      </c>
      <c r="N2" s="7" t="s">
        <v>329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314</v>
      </c>
      <c r="B3" s="9" t="s">
        <v>315</v>
      </c>
      <c r="C3" s="9" t="s">
        <v>315</v>
      </c>
      <c r="D3" s="9" t="s">
        <v>315</v>
      </c>
      <c r="E3" s="9"/>
      <c r="F3" s="9"/>
      <c r="G3" s="9" t="s">
        <v>315</v>
      </c>
      <c r="H3" s="9" t="s">
        <v>315</v>
      </c>
      <c r="I3" s="12" t="s">
        <v>23</v>
      </c>
      <c r="J3" s="12"/>
      <c r="K3" s="12"/>
      <c r="L3" s="9"/>
      <c r="M3" s="9" t="s">
        <v>315</v>
      </c>
      <c r="N3" t="s">
        <v>315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330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A34" sqref="A34:C3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331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271</v>
      </c>
      <c r="E2" t="str">
        <f>VLOOKUP(A2,HOP!A:L,12,0)</f>
        <v>271.00</v>
      </c>
      <c r="F2" t="str">
        <f>VLOOKUP(A2,HOP!A:C,3,0)</f>
        <v>2664858</v>
      </c>
      <c r="G2">
        <f>D2-E2</f>
        <v>0</v>
      </c>
      <c r="H2" t="str">
        <f>$H$1&amp;F2</f>
        <v>，2664858</v>
      </c>
      <c r="I2" t="str">
        <f>VLOOKUP(A2,HOP!A:U,21,0)</f>
        <v>直连</v>
      </c>
    </row>
    <row r="3" ht="14.25" customHeight="1" spans="1:9">
      <c r="A3" s="6" t="s">
        <v>89</v>
      </c>
      <c r="B3" s="7" t="s">
        <v>82</v>
      </c>
      <c r="C3" s="7" t="s">
        <v>83</v>
      </c>
      <c r="D3" s="3">
        <v>651</v>
      </c>
      <c r="E3" t="str">
        <f>VLOOKUP(A3,HOP!A:L,12,0)</f>
        <v>651.00</v>
      </c>
      <c r="F3" t="str">
        <f>VLOOKUP(A3,HOP!A:C,3,0)</f>
        <v>2626304</v>
      </c>
      <c r="G3">
        <f t="shared" ref="G3:G28" si="0">D3-E3</f>
        <v>0</v>
      </c>
      <c r="H3" t="str">
        <f t="shared" ref="H3:H28" si="1">$H$1&amp;F3</f>
        <v>，2626304</v>
      </c>
      <c r="I3" t="str">
        <f>VLOOKUP(A3,HOP!A:U,21,0)</f>
        <v>直采</v>
      </c>
    </row>
    <row r="4" ht="14.25" customHeight="1" spans="1:9">
      <c r="A4" s="6" t="s">
        <v>99</v>
      </c>
      <c r="B4" s="7" t="s">
        <v>82</v>
      </c>
      <c r="C4" s="7" t="s">
        <v>83</v>
      </c>
      <c r="D4" s="3">
        <v>487</v>
      </c>
      <c r="E4" t="str">
        <f>VLOOKUP(A4,HOP!A:L,12,0)</f>
        <v>487.00</v>
      </c>
      <c r="F4" t="str">
        <f>VLOOKUP(A4,HOP!A:C,3,0)</f>
        <v>2670778</v>
      </c>
      <c r="G4">
        <f t="shared" si="0"/>
        <v>0</v>
      </c>
      <c r="H4" t="str">
        <f t="shared" si="1"/>
        <v>，2670778</v>
      </c>
      <c r="I4" t="str">
        <f>VLOOKUP(A4,HOP!A:U,21,0)</f>
        <v>直采</v>
      </c>
    </row>
    <row r="5" ht="14.25" customHeight="1" spans="1:9">
      <c r="A5" s="6" t="s">
        <v>108</v>
      </c>
      <c r="B5" s="7" t="s">
        <v>113</v>
      </c>
      <c r="C5" s="7" t="s">
        <v>83</v>
      </c>
      <c r="D5" s="3">
        <v>1152</v>
      </c>
      <c r="E5" t="str">
        <f>VLOOKUP(A5,HOP!A:L,12,0)</f>
        <v>1152.00</v>
      </c>
      <c r="F5" t="str">
        <f>VLOOKUP(A5,HOP!A:C,3,0)</f>
        <v>2668418</v>
      </c>
      <c r="G5">
        <f t="shared" si="0"/>
        <v>0</v>
      </c>
      <c r="H5" t="str">
        <f t="shared" si="1"/>
        <v>，2668418</v>
      </c>
      <c r="I5" t="str">
        <f>VLOOKUP(A5,HOP!A:U,21,0)</f>
        <v>直连</v>
      </c>
    </row>
    <row r="6" ht="14.25" customHeight="1" spans="1:9">
      <c r="A6" s="6" t="s">
        <v>118</v>
      </c>
      <c r="B6" s="7" t="s">
        <v>82</v>
      </c>
      <c r="C6" s="7" t="s">
        <v>83</v>
      </c>
      <c r="D6" s="3">
        <v>1493</v>
      </c>
      <c r="E6" t="str">
        <f>VLOOKUP(A6,HOP!A:L,12,0)</f>
        <v>1493.00</v>
      </c>
      <c r="F6" t="str">
        <f>VLOOKUP(A6,HOP!A:C,3,0)</f>
        <v>2670593</v>
      </c>
      <c r="G6">
        <f t="shared" si="0"/>
        <v>0</v>
      </c>
      <c r="H6" t="str">
        <f t="shared" si="1"/>
        <v>，2670593</v>
      </c>
      <c r="I6" t="str">
        <f>VLOOKUP(A6,HOP!A:U,21,0)</f>
        <v>直连</v>
      </c>
    </row>
    <row r="7" ht="14.25" customHeight="1" spans="1:9">
      <c r="A7" s="6" t="s">
        <v>127</v>
      </c>
      <c r="B7" s="7" t="s">
        <v>82</v>
      </c>
      <c r="C7" s="7" t="s">
        <v>132</v>
      </c>
      <c r="D7" s="3">
        <v>922</v>
      </c>
      <c r="E7" t="str">
        <f>VLOOKUP(A7,HOP!A:L,12,0)</f>
        <v>922.00</v>
      </c>
      <c r="F7" t="str">
        <f>VLOOKUP(A7,HOP!A:C,3,0)</f>
        <v>2670492</v>
      </c>
      <c r="G7">
        <f t="shared" si="0"/>
        <v>0</v>
      </c>
      <c r="H7" t="str">
        <f t="shared" si="1"/>
        <v>，2670492</v>
      </c>
      <c r="I7" t="str">
        <f>VLOOKUP(A7,HOP!A:U,21,0)</f>
        <v>直采</v>
      </c>
    </row>
    <row r="8" ht="14.25" hidden="1" customHeight="1" spans="1:9">
      <c r="A8" s="6" t="s">
        <v>137</v>
      </c>
      <c r="B8" s="7" t="s">
        <v>142</v>
      </c>
      <c r="C8" s="7" t="s">
        <v>143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customHeight="1" spans="1:9">
      <c r="A9" s="6" t="s">
        <v>147</v>
      </c>
      <c r="B9" s="7" t="s">
        <v>83</v>
      </c>
      <c r="C9" s="7" t="s">
        <v>153</v>
      </c>
      <c r="D9" s="3">
        <v>1356</v>
      </c>
      <c r="E9" t="str">
        <f>VLOOKUP(A9,HOP!A:L,12,0)</f>
        <v>1356.00</v>
      </c>
      <c r="F9" t="str">
        <f>VLOOKUP(A9,HOP!A:C,3,0)</f>
        <v>2656047</v>
      </c>
      <c r="G9">
        <f t="shared" si="0"/>
        <v>0</v>
      </c>
      <c r="H9" t="str">
        <f t="shared" si="1"/>
        <v>，2656047</v>
      </c>
      <c r="I9" t="str">
        <f>VLOOKUP(A9,HOP!A:U,21,0)</f>
        <v>直采</v>
      </c>
    </row>
    <row r="10" ht="14.25" customHeight="1" spans="1:9">
      <c r="A10" s="6" t="s">
        <v>158</v>
      </c>
      <c r="B10" s="7" t="s">
        <v>163</v>
      </c>
      <c r="C10" s="7" t="s">
        <v>153</v>
      </c>
      <c r="D10" s="3">
        <v>3752</v>
      </c>
      <c r="E10" t="str">
        <f>VLOOKUP(A10,HOP!A:L,12,0)</f>
        <v>3752.00</v>
      </c>
      <c r="F10" t="str">
        <f>VLOOKUP(A10,HOP!A:C,3,0)</f>
        <v>2668398</v>
      </c>
      <c r="G10">
        <f t="shared" si="0"/>
        <v>0</v>
      </c>
      <c r="H10" t="str">
        <f t="shared" si="1"/>
        <v>，2668398</v>
      </c>
      <c r="I10" t="str">
        <f>VLOOKUP(A10,HOP!A:U,21,0)</f>
        <v>直采</v>
      </c>
    </row>
    <row r="11" ht="14.25" customHeight="1" spans="1:9">
      <c r="A11" s="6" t="s">
        <v>168</v>
      </c>
      <c r="B11" s="7" t="s">
        <v>83</v>
      </c>
      <c r="C11" s="7" t="s">
        <v>153</v>
      </c>
      <c r="D11" s="3">
        <v>1402</v>
      </c>
      <c r="E11" t="str">
        <f>VLOOKUP(A11,HOP!A:L,12,0)</f>
        <v>1402.00</v>
      </c>
      <c r="F11" t="str">
        <f>VLOOKUP(A11,HOP!A:C,3,0)</f>
        <v>2670925</v>
      </c>
      <c r="G11">
        <f t="shared" si="0"/>
        <v>0</v>
      </c>
      <c r="H11" t="str">
        <f t="shared" si="1"/>
        <v>，2670925</v>
      </c>
      <c r="I11" t="str">
        <f>VLOOKUP(A11,HOP!A:U,21,0)</f>
        <v>直采</v>
      </c>
    </row>
    <row r="12" ht="14.25" customHeight="1" spans="1:9">
      <c r="A12" s="6" t="s">
        <v>177</v>
      </c>
      <c r="B12" s="7" t="s">
        <v>132</v>
      </c>
      <c r="C12" s="7" t="s">
        <v>153</v>
      </c>
      <c r="D12" s="3">
        <v>319</v>
      </c>
      <c r="E12" t="str">
        <f>VLOOKUP(A12,HOP!A:L,12,0)</f>
        <v>319.00</v>
      </c>
      <c r="F12" t="str">
        <f>VLOOKUP(A12,HOP!A:C,3,0)</f>
        <v>2671905</v>
      </c>
      <c r="G12">
        <f t="shared" si="0"/>
        <v>0</v>
      </c>
      <c r="H12" t="str">
        <f t="shared" si="1"/>
        <v>，2671905</v>
      </c>
      <c r="I12" t="str">
        <f>VLOOKUP(A12,HOP!A:U,21,0)</f>
        <v>直采</v>
      </c>
    </row>
    <row r="13" ht="14.25" customHeight="1" spans="1:9">
      <c r="A13" s="6" t="s">
        <v>186</v>
      </c>
      <c r="B13" s="7" t="s">
        <v>82</v>
      </c>
      <c r="C13" s="7" t="s">
        <v>153</v>
      </c>
      <c r="D13" s="3">
        <v>2256</v>
      </c>
      <c r="E13" t="str">
        <f>VLOOKUP(A13,HOP!A:L,12,0)</f>
        <v>2256.00</v>
      </c>
      <c r="F13" t="str">
        <f>VLOOKUP(A13,HOP!A:C,3,0)</f>
        <v>2626702</v>
      </c>
      <c r="G13">
        <f t="shared" si="0"/>
        <v>0</v>
      </c>
      <c r="H13" t="str">
        <f t="shared" si="1"/>
        <v>，2626702</v>
      </c>
      <c r="I13" t="str">
        <f>VLOOKUP(A13,HOP!A:U,21,0)</f>
        <v>直连</v>
      </c>
    </row>
    <row r="14" ht="14.25" customHeight="1" spans="1:9">
      <c r="A14" s="6" t="s">
        <v>196</v>
      </c>
      <c r="B14" s="7" t="s">
        <v>153</v>
      </c>
      <c r="C14" s="7" t="s">
        <v>201</v>
      </c>
      <c r="D14" s="3">
        <v>651</v>
      </c>
      <c r="E14" t="str">
        <f>VLOOKUP(A14,HOP!A:L,12,0)</f>
        <v>651.00</v>
      </c>
      <c r="F14" t="str">
        <f>VLOOKUP(A14,HOP!A:C,3,0)</f>
        <v>2673827</v>
      </c>
      <c r="G14">
        <f t="shared" si="0"/>
        <v>0</v>
      </c>
      <c r="H14" t="str">
        <f t="shared" si="1"/>
        <v>，2673827</v>
      </c>
      <c r="I14" t="str">
        <f>VLOOKUP(A14,HOP!A:U,21,0)</f>
        <v>直采</v>
      </c>
    </row>
    <row r="15" ht="14.25" hidden="1" customHeight="1" spans="1:9">
      <c r="A15" s="6" t="s">
        <v>205</v>
      </c>
      <c r="B15" s="7" t="s">
        <v>210</v>
      </c>
      <c r="C15" s="7" t="s">
        <v>211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215</v>
      </c>
      <c r="B16" s="7" t="s">
        <v>210</v>
      </c>
      <c r="C16" s="7" t="s">
        <v>211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customHeight="1" spans="1:9">
      <c r="A17" s="6" t="s">
        <v>218</v>
      </c>
      <c r="B17" s="7" t="s">
        <v>153</v>
      </c>
      <c r="C17" s="7" t="s">
        <v>210</v>
      </c>
      <c r="D17" s="3">
        <v>1754</v>
      </c>
      <c r="E17" t="str">
        <f>VLOOKUP(A17,HOP!A:L,12,0)</f>
        <v>1754.00</v>
      </c>
      <c r="F17" t="str">
        <f>VLOOKUP(A17,HOP!A:C,3,0)</f>
        <v>2673991</v>
      </c>
      <c r="G17">
        <f t="shared" si="0"/>
        <v>0</v>
      </c>
      <c r="H17" t="str">
        <f t="shared" si="1"/>
        <v>，2673991</v>
      </c>
      <c r="I17" t="str">
        <f>VLOOKUP(A17,HOP!A:U,21,0)</f>
        <v>直连</v>
      </c>
    </row>
    <row r="18" ht="14.25" customHeight="1" spans="1:9">
      <c r="A18" s="6" t="s">
        <v>227</v>
      </c>
      <c r="B18" s="7" t="s">
        <v>201</v>
      </c>
      <c r="C18" s="7" t="s">
        <v>210</v>
      </c>
      <c r="D18" s="3">
        <v>291</v>
      </c>
      <c r="E18" t="str">
        <f>VLOOKUP(A18,HOP!A:L,12,0)</f>
        <v>291.00</v>
      </c>
      <c r="F18" t="str">
        <f>VLOOKUP(A18,HOP!A:C,3,0)</f>
        <v>2675074</v>
      </c>
      <c r="G18">
        <f t="shared" si="0"/>
        <v>0</v>
      </c>
      <c r="H18" t="str">
        <f t="shared" si="1"/>
        <v>，2675074</v>
      </c>
      <c r="I18" t="str">
        <f>VLOOKUP(A18,HOP!A:U,21,0)</f>
        <v>直采</v>
      </c>
    </row>
    <row r="19" ht="14.25" hidden="1" customHeight="1" spans="1:9">
      <c r="A19" s="6" t="s">
        <v>236</v>
      </c>
      <c r="B19" s="7" t="s">
        <v>210</v>
      </c>
      <c r="C19" s="7" t="s">
        <v>239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242</v>
      </c>
      <c r="B20" s="7" t="s">
        <v>210</v>
      </c>
      <c r="C20" s="7" t="s">
        <v>245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249</v>
      </c>
      <c r="B21" s="7" t="s">
        <v>210</v>
      </c>
      <c r="C21" s="7" t="s">
        <v>239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customHeight="1" spans="1:9">
      <c r="A22" s="6" t="s">
        <v>257</v>
      </c>
      <c r="B22" s="7" t="s">
        <v>210</v>
      </c>
      <c r="C22" s="7" t="s">
        <v>239</v>
      </c>
      <c r="D22" s="3">
        <v>391</v>
      </c>
      <c r="E22" t="str">
        <f>VLOOKUP(A22,HOP!A:L,12,0)</f>
        <v>391.00</v>
      </c>
      <c r="F22" t="str">
        <f>VLOOKUP(A22,HOP!A:C,3,0)</f>
        <v>2676616</v>
      </c>
      <c r="G22">
        <f t="shared" si="0"/>
        <v>0</v>
      </c>
      <c r="H22" t="str">
        <f t="shared" si="1"/>
        <v>，2676616</v>
      </c>
      <c r="I22" t="str">
        <f>VLOOKUP(A22,HOP!A:U,21,0)</f>
        <v>直采</v>
      </c>
    </row>
    <row r="23" ht="14.25" customHeight="1" spans="1:9">
      <c r="A23" s="6" t="s">
        <v>266</v>
      </c>
      <c r="B23" s="7" t="s">
        <v>153</v>
      </c>
      <c r="C23" s="7" t="s">
        <v>239</v>
      </c>
      <c r="D23" s="3">
        <v>1604</v>
      </c>
      <c r="E23" t="str">
        <f>VLOOKUP(A23,HOP!A:L,12,0)</f>
        <v>1604.01</v>
      </c>
      <c r="F23" t="str">
        <f>VLOOKUP(A23,HOP!A:C,3,0)</f>
        <v>2671319</v>
      </c>
      <c r="G23">
        <f t="shared" si="0"/>
        <v>-0.00999999999999091</v>
      </c>
      <c r="H23" t="str">
        <f t="shared" si="1"/>
        <v>，2671319</v>
      </c>
      <c r="I23" t="str">
        <f>VLOOKUP(A23,HOP!A:U,21,0)</f>
        <v>直采</v>
      </c>
    </row>
    <row r="24" ht="14.25" customHeight="1" spans="1:10">
      <c r="A24" s="42" t="s">
        <v>275</v>
      </c>
      <c r="B24" s="7" t="s">
        <v>239</v>
      </c>
      <c r="C24" s="7" t="s">
        <v>245</v>
      </c>
      <c r="D24" s="3">
        <v>-103</v>
      </c>
      <c r="E24" t="str">
        <f>VLOOKUP(A24,HOP!A:L,12,0)</f>
        <v>862.00</v>
      </c>
      <c r="F24" t="str">
        <f>VLOOKUP(A24,HOP!A:C,3,0)</f>
        <v>2677408</v>
      </c>
      <c r="G24">
        <f t="shared" si="0"/>
        <v>-965</v>
      </c>
      <c r="H24" t="str">
        <f t="shared" si="1"/>
        <v>，2677408</v>
      </c>
      <c r="I24" t="str">
        <f>VLOOKUP(A24,HOP!A:U,21,0)</f>
        <v>直连</v>
      </c>
      <c r="J24" s="5" t="s">
        <v>332</v>
      </c>
    </row>
    <row r="25" ht="14.25" customHeight="1" spans="1:9">
      <c r="A25" s="6" t="s">
        <v>284</v>
      </c>
      <c r="B25" s="7" t="s">
        <v>153</v>
      </c>
      <c r="C25" s="7" t="s">
        <v>245</v>
      </c>
      <c r="D25" s="3">
        <v>2552</v>
      </c>
      <c r="E25" t="str">
        <f>VLOOKUP(A25,HOP!A:L,12,0)</f>
        <v>2552.00</v>
      </c>
      <c r="F25" t="str">
        <f>VLOOKUP(A25,HOP!A:C,3,0)</f>
        <v>2671256</v>
      </c>
      <c r="G25">
        <f t="shared" si="0"/>
        <v>0</v>
      </c>
      <c r="H25" t="str">
        <f t="shared" si="1"/>
        <v>，2671256</v>
      </c>
      <c r="I25" t="str">
        <f>VLOOKUP(A25,HOP!A:U,21,0)</f>
        <v>直采</v>
      </c>
    </row>
    <row r="26" ht="14.25" customHeight="1" spans="1:9">
      <c r="A26" s="6" t="s">
        <v>293</v>
      </c>
      <c r="B26" s="7" t="s">
        <v>210</v>
      </c>
      <c r="C26" s="7" t="s">
        <v>245</v>
      </c>
      <c r="D26" s="3">
        <v>620</v>
      </c>
      <c r="E26" t="str">
        <f>VLOOKUP(A26,HOP!A:L,12,0)</f>
        <v>620.00</v>
      </c>
      <c r="F26" t="str">
        <f>VLOOKUP(A26,HOP!A:C,3,0)</f>
        <v>2676416</v>
      </c>
      <c r="G26">
        <f t="shared" si="0"/>
        <v>0</v>
      </c>
      <c r="H26" t="str">
        <f t="shared" si="1"/>
        <v>，2676416</v>
      </c>
      <c r="I26" t="str">
        <f>VLOOKUP(A26,HOP!A:U,21,0)</f>
        <v>直采</v>
      </c>
    </row>
    <row r="27" ht="14.25" hidden="1" customHeight="1" spans="1:9">
      <c r="A27" s="6" t="s">
        <v>301</v>
      </c>
      <c r="B27" s="7" t="s">
        <v>245</v>
      </c>
      <c r="C27" s="7" t="s">
        <v>211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309</v>
      </c>
      <c r="B28" s="7" t="s">
        <v>245</v>
      </c>
      <c r="C28" s="7" t="s">
        <v>312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30" spans="4:4">
      <c r="D30" s="3">
        <f>SUM(D2:D29)</f>
        <v>21821</v>
      </c>
    </row>
    <row r="31" ht="14.25" spans="4:4">
      <c r="D31" s="8" t="s">
        <v>24</v>
      </c>
    </row>
    <row r="34" spans="1:3">
      <c r="A34" t="s">
        <v>333</v>
      </c>
      <c r="C34">
        <v>14998</v>
      </c>
    </row>
    <row r="35" spans="1:3">
      <c r="A35" t="s">
        <v>334</v>
      </c>
      <c r="C35">
        <v>6823</v>
      </c>
    </row>
    <row r="36" spans="1:3">
      <c r="A36" s="5" t="s">
        <v>335</v>
      </c>
      <c r="C36">
        <f>SUBTOTAL(9,C34:C35)</f>
        <v>21821</v>
      </c>
    </row>
  </sheetData>
  <autoFilter ref="A1:I28">
    <filterColumn colId="3">
      <filters>
        <filter val="-103.00"/>
        <filter val="1,152.00"/>
        <filter val="1,356.00"/>
        <filter val="1,402.00"/>
        <filter val="1,493.00"/>
        <filter val="1,604.00"/>
        <filter val="1,754.00"/>
        <filter val="3,752.00"/>
        <filter val="271.00"/>
        <filter val="291.00"/>
        <filter val="319.00"/>
        <filter val="391.00"/>
        <filter val="487.00"/>
        <filter val="620.00"/>
        <filter val="651.00"/>
        <filter val="922.00"/>
        <filter val="2,256.00"/>
        <filter val="2,552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336</v>
      </c>
      <c r="B1" s="2" t="s">
        <v>337</v>
      </c>
      <c r="C1" s="2" t="s">
        <v>338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339</v>
      </c>
      <c r="I1" s="2" t="s">
        <v>340</v>
      </c>
      <c r="J1" s="2" t="s">
        <v>341</v>
      </c>
      <c r="K1" s="2" t="s">
        <v>342</v>
      </c>
      <c r="L1" s="2" t="s">
        <v>343</v>
      </c>
      <c r="M1" s="2" t="s">
        <v>344</v>
      </c>
      <c r="N1" s="2" t="s">
        <v>345</v>
      </c>
      <c r="O1" s="2" t="s">
        <v>346</v>
      </c>
      <c r="P1" s="2" t="s">
        <v>347</v>
      </c>
      <c r="Q1" s="2" t="s">
        <v>348</v>
      </c>
      <c r="R1" s="2" t="s">
        <v>349</v>
      </c>
      <c r="S1" s="2" t="s">
        <v>350</v>
      </c>
      <c r="T1" s="2" t="s">
        <v>351</v>
      </c>
      <c r="U1" s="2" t="s">
        <v>352</v>
      </c>
    </row>
    <row r="2" s="1" customFormat="1" spans="1:21">
      <c r="A2" s="1" t="s">
        <v>275</v>
      </c>
      <c r="B2" s="1" t="s">
        <v>239</v>
      </c>
      <c r="C2" s="1" t="s">
        <v>276</v>
      </c>
      <c r="D2" s="1" t="s">
        <v>278</v>
      </c>
      <c r="E2" s="1" t="s">
        <v>353</v>
      </c>
      <c r="F2" s="1" t="s">
        <v>239</v>
      </c>
      <c r="G2" s="1" t="s">
        <v>245</v>
      </c>
      <c r="H2" s="1" t="s">
        <v>354</v>
      </c>
      <c r="I2" s="1" t="s">
        <v>355</v>
      </c>
      <c r="J2" s="1" t="s">
        <v>356</v>
      </c>
      <c r="K2" s="1" t="s">
        <v>355</v>
      </c>
      <c r="L2" s="1" t="s">
        <v>355</v>
      </c>
      <c r="M2" s="1" t="s">
        <v>357</v>
      </c>
      <c r="N2" s="1" t="s">
        <v>357</v>
      </c>
      <c r="O2" s="1" t="s">
        <v>358</v>
      </c>
      <c r="P2" s="1" t="s">
        <v>359</v>
      </c>
      <c r="Q2" s="1" t="s">
        <v>360</v>
      </c>
      <c r="R2" s="1" t="s">
        <v>361</v>
      </c>
      <c r="S2" s="1" t="s">
        <v>75</v>
      </c>
      <c r="T2" s="1" t="s">
        <v>362</v>
      </c>
      <c r="U2" s="1" t="s">
        <v>363</v>
      </c>
    </row>
    <row r="3" s="1" customFormat="1" spans="1:21">
      <c r="A3" s="1" t="s">
        <v>257</v>
      </c>
      <c r="B3" s="1" t="s">
        <v>210</v>
      </c>
      <c r="C3" s="1" t="s">
        <v>258</v>
      </c>
      <c r="D3" s="1" t="s">
        <v>364</v>
      </c>
      <c r="E3" s="1" t="s">
        <v>365</v>
      </c>
      <c r="F3" s="1" t="s">
        <v>210</v>
      </c>
      <c r="G3" s="1" t="s">
        <v>239</v>
      </c>
      <c r="H3" s="1" t="s">
        <v>354</v>
      </c>
      <c r="I3" s="1" t="s">
        <v>366</v>
      </c>
      <c r="J3" s="1" t="s">
        <v>356</v>
      </c>
      <c r="K3" s="1" t="s">
        <v>366</v>
      </c>
      <c r="L3" s="1" t="s">
        <v>366</v>
      </c>
      <c r="M3" s="1" t="s">
        <v>357</v>
      </c>
      <c r="N3" s="1" t="s">
        <v>357</v>
      </c>
      <c r="O3" s="1" t="s">
        <v>358</v>
      </c>
      <c r="P3" s="1" t="s">
        <v>359</v>
      </c>
      <c r="Q3" s="1" t="s">
        <v>360</v>
      </c>
      <c r="R3" s="1" t="s">
        <v>367</v>
      </c>
      <c r="S3" s="1" t="s">
        <v>75</v>
      </c>
      <c r="T3" s="1" t="s">
        <v>362</v>
      </c>
      <c r="U3" s="1" t="s">
        <v>368</v>
      </c>
    </row>
    <row r="4" s="1" customFormat="1" spans="1:21">
      <c r="A4" s="1" t="s">
        <v>293</v>
      </c>
      <c r="B4" s="1" t="s">
        <v>210</v>
      </c>
      <c r="C4" s="1" t="s">
        <v>294</v>
      </c>
      <c r="D4" s="1" t="s">
        <v>369</v>
      </c>
      <c r="E4" s="1" t="s">
        <v>370</v>
      </c>
      <c r="F4" s="1" t="s">
        <v>210</v>
      </c>
      <c r="G4" s="1" t="s">
        <v>245</v>
      </c>
      <c r="H4" s="1" t="s">
        <v>354</v>
      </c>
      <c r="I4" s="1" t="s">
        <v>371</v>
      </c>
      <c r="J4" s="1" t="s">
        <v>356</v>
      </c>
      <c r="K4" s="1" t="s">
        <v>371</v>
      </c>
      <c r="L4" s="1" t="s">
        <v>371</v>
      </c>
      <c r="M4" s="1" t="s">
        <v>357</v>
      </c>
      <c r="N4" s="1" t="s">
        <v>357</v>
      </c>
      <c r="O4" s="1" t="s">
        <v>358</v>
      </c>
      <c r="P4" s="1" t="s">
        <v>359</v>
      </c>
      <c r="Q4" s="1" t="s">
        <v>360</v>
      </c>
      <c r="R4" s="1" t="s">
        <v>372</v>
      </c>
      <c r="S4" s="1" t="s">
        <v>75</v>
      </c>
      <c r="T4" s="1" t="s">
        <v>362</v>
      </c>
      <c r="U4" s="1" t="s">
        <v>368</v>
      </c>
    </row>
    <row r="5" s="1" customFormat="1" spans="1:21">
      <c r="A5" s="1" t="s">
        <v>227</v>
      </c>
      <c r="B5" s="1" t="s">
        <v>201</v>
      </c>
      <c r="C5" s="1" t="s">
        <v>228</v>
      </c>
      <c r="D5" s="1" t="s">
        <v>373</v>
      </c>
      <c r="E5" s="1" t="s">
        <v>374</v>
      </c>
      <c r="F5" s="1" t="s">
        <v>201</v>
      </c>
      <c r="G5" s="1" t="s">
        <v>210</v>
      </c>
      <c r="H5" s="1" t="s">
        <v>354</v>
      </c>
      <c r="I5" s="1" t="s">
        <v>375</v>
      </c>
      <c r="J5" s="1" t="s">
        <v>356</v>
      </c>
      <c r="K5" s="1" t="s">
        <v>375</v>
      </c>
      <c r="L5" s="1" t="s">
        <v>375</v>
      </c>
      <c r="M5" s="1" t="s">
        <v>357</v>
      </c>
      <c r="N5" s="1" t="s">
        <v>357</v>
      </c>
      <c r="O5" s="1" t="s">
        <v>358</v>
      </c>
      <c r="P5" s="1" t="s">
        <v>359</v>
      </c>
      <c r="Q5" s="1" t="s">
        <v>360</v>
      </c>
      <c r="R5" s="1" t="s">
        <v>376</v>
      </c>
      <c r="S5" s="1" t="s">
        <v>75</v>
      </c>
      <c r="T5" s="1" t="s">
        <v>362</v>
      </c>
      <c r="U5" s="1" t="s">
        <v>368</v>
      </c>
    </row>
    <row r="6" s="1" customFormat="1" spans="1:21">
      <c r="A6" s="1" t="s">
        <v>218</v>
      </c>
      <c r="B6" s="1" t="s">
        <v>153</v>
      </c>
      <c r="C6" s="1" t="s">
        <v>219</v>
      </c>
      <c r="D6" s="1" t="s">
        <v>221</v>
      </c>
      <c r="E6" s="1" t="s">
        <v>377</v>
      </c>
      <c r="F6" s="1" t="s">
        <v>153</v>
      </c>
      <c r="G6" s="1" t="s">
        <v>210</v>
      </c>
      <c r="H6" s="1" t="s">
        <v>354</v>
      </c>
      <c r="I6" s="1" t="s">
        <v>378</v>
      </c>
      <c r="J6" s="1" t="s">
        <v>356</v>
      </c>
      <c r="K6" s="1" t="s">
        <v>378</v>
      </c>
      <c r="L6" s="1" t="s">
        <v>378</v>
      </c>
      <c r="M6" s="1" t="s">
        <v>357</v>
      </c>
      <c r="N6" s="1" t="s">
        <v>357</v>
      </c>
      <c r="O6" s="1" t="s">
        <v>358</v>
      </c>
      <c r="P6" s="1" t="s">
        <v>359</v>
      </c>
      <c r="Q6" s="1" t="s">
        <v>360</v>
      </c>
      <c r="R6" s="1" t="s">
        <v>379</v>
      </c>
      <c r="S6" s="1" t="s">
        <v>75</v>
      </c>
      <c r="T6" s="1" t="s">
        <v>362</v>
      </c>
      <c r="U6" s="1" t="s">
        <v>363</v>
      </c>
    </row>
    <row r="7" s="1" customFormat="1" spans="1:21">
      <c r="A7" s="1" t="s">
        <v>196</v>
      </c>
      <c r="B7" s="1" t="s">
        <v>153</v>
      </c>
      <c r="C7" s="1" t="s">
        <v>197</v>
      </c>
      <c r="D7" s="1" t="s">
        <v>199</v>
      </c>
      <c r="E7" s="1" t="s">
        <v>380</v>
      </c>
      <c r="F7" s="1" t="s">
        <v>153</v>
      </c>
      <c r="G7" s="1" t="s">
        <v>201</v>
      </c>
      <c r="H7" s="1" t="s">
        <v>354</v>
      </c>
      <c r="I7" s="1" t="s">
        <v>381</v>
      </c>
      <c r="J7" s="1" t="s">
        <v>356</v>
      </c>
      <c r="K7" s="1" t="s">
        <v>381</v>
      </c>
      <c r="L7" s="1" t="s">
        <v>381</v>
      </c>
      <c r="M7" s="1" t="s">
        <v>357</v>
      </c>
      <c r="N7" s="1" t="s">
        <v>357</v>
      </c>
      <c r="O7" s="1" t="s">
        <v>358</v>
      </c>
      <c r="P7" s="1" t="s">
        <v>359</v>
      </c>
      <c r="Q7" s="1" t="s">
        <v>360</v>
      </c>
      <c r="R7" s="1" t="s">
        <v>382</v>
      </c>
      <c r="S7" s="1" t="s">
        <v>75</v>
      </c>
      <c r="T7" s="1" t="s">
        <v>362</v>
      </c>
      <c r="U7" s="1" t="s">
        <v>368</v>
      </c>
    </row>
    <row r="8" s="1" customFormat="1" spans="1:21">
      <c r="A8" s="1" t="s">
        <v>177</v>
      </c>
      <c r="B8" s="1" t="s">
        <v>83</v>
      </c>
      <c r="C8" s="1" t="s">
        <v>178</v>
      </c>
      <c r="D8" s="1" t="s">
        <v>180</v>
      </c>
      <c r="E8" s="1" t="s">
        <v>383</v>
      </c>
      <c r="F8" s="1" t="s">
        <v>132</v>
      </c>
      <c r="G8" s="1" t="s">
        <v>153</v>
      </c>
      <c r="H8" s="1" t="s">
        <v>354</v>
      </c>
      <c r="I8" s="1" t="s">
        <v>384</v>
      </c>
      <c r="J8" s="1" t="s">
        <v>356</v>
      </c>
      <c r="K8" s="1" t="s">
        <v>384</v>
      </c>
      <c r="L8" s="1" t="s">
        <v>384</v>
      </c>
      <c r="M8" s="1" t="s">
        <v>357</v>
      </c>
      <c r="N8" s="1" t="s">
        <v>357</v>
      </c>
      <c r="O8" s="1" t="s">
        <v>358</v>
      </c>
      <c r="P8" s="1" t="s">
        <v>359</v>
      </c>
      <c r="Q8" s="1" t="s">
        <v>360</v>
      </c>
      <c r="R8" s="1" t="s">
        <v>385</v>
      </c>
      <c r="S8" s="1" t="s">
        <v>75</v>
      </c>
      <c r="T8" s="1" t="s">
        <v>362</v>
      </c>
      <c r="U8" s="1" t="s">
        <v>368</v>
      </c>
    </row>
    <row r="9" s="1" customFormat="1" spans="1:21">
      <c r="A9" s="1" t="s">
        <v>266</v>
      </c>
      <c r="B9" s="1" t="s">
        <v>82</v>
      </c>
      <c r="C9" s="1" t="s">
        <v>267</v>
      </c>
      <c r="D9" s="1" t="s">
        <v>386</v>
      </c>
      <c r="E9" s="1" t="s">
        <v>387</v>
      </c>
      <c r="F9" s="1" t="s">
        <v>153</v>
      </c>
      <c r="G9" s="1" t="s">
        <v>239</v>
      </c>
      <c r="H9" s="1" t="s">
        <v>354</v>
      </c>
      <c r="I9" s="1" t="s">
        <v>388</v>
      </c>
      <c r="J9" s="1" t="s">
        <v>356</v>
      </c>
      <c r="K9" s="1" t="s">
        <v>388</v>
      </c>
      <c r="L9" s="1" t="s">
        <v>388</v>
      </c>
      <c r="M9" s="1" t="s">
        <v>357</v>
      </c>
      <c r="N9" s="1" t="s">
        <v>357</v>
      </c>
      <c r="O9" s="1" t="s">
        <v>358</v>
      </c>
      <c r="P9" s="1" t="s">
        <v>359</v>
      </c>
      <c r="Q9" s="1" t="s">
        <v>360</v>
      </c>
      <c r="R9" s="1" t="s">
        <v>389</v>
      </c>
      <c r="S9" s="1" t="s">
        <v>75</v>
      </c>
      <c r="T9" s="1" t="s">
        <v>362</v>
      </c>
      <c r="U9" s="1" t="s">
        <v>368</v>
      </c>
    </row>
    <row r="10" s="1" customFormat="1" spans="1:21">
      <c r="A10" s="1" t="s">
        <v>284</v>
      </c>
      <c r="B10" s="1" t="s">
        <v>82</v>
      </c>
      <c r="C10" s="1" t="s">
        <v>285</v>
      </c>
      <c r="D10" s="1" t="s">
        <v>287</v>
      </c>
      <c r="E10" s="1" t="s">
        <v>390</v>
      </c>
      <c r="F10" s="1" t="s">
        <v>153</v>
      </c>
      <c r="G10" s="1" t="s">
        <v>245</v>
      </c>
      <c r="H10" s="1" t="s">
        <v>354</v>
      </c>
      <c r="I10" s="1" t="s">
        <v>391</v>
      </c>
      <c r="J10" s="1" t="s">
        <v>356</v>
      </c>
      <c r="K10" s="1" t="s">
        <v>391</v>
      </c>
      <c r="L10" s="1" t="s">
        <v>391</v>
      </c>
      <c r="M10" s="1" t="s">
        <v>357</v>
      </c>
      <c r="N10" s="1" t="s">
        <v>357</v>
      </c>
      <c r="O10" s="1" t="s">
        <v>358</v>
      </c>
      <c r="P10" s="1" t="s">
        <v>359</v>
      </c>
      <c r="Q10" s="1" t="s">
        <v>360</v>
      </c>
      <c r="R10" s="1" t="s">
        <v>392</v>
      </c>
      <c r="S10" s="1" t="s">
        <v>75</v>
      </c>
      <c r="T10" s="1" t="s">
        <v>362</v>
      </c>
      <c r="U10" s="1" t="s">
        <v>368</v>
      </c>
    </row>
    <row r="11" s="1" customFormat="1" spans="1:21">
      <c r="A11" s="1" t="s">
        <v>168</v>
      </c>
      <c r="B11" s="1" t="s">
        <v>82</v>
      </c>
      <c r="C11" s="1" t="s">
        <v>169</v>
      </c>
      <c r="D11" s="1" t="s">
        <v>171</v>
      </c>
      <c r="E11" s="1" t="s">
        <v>393</v>
      </c>
      <c r="F11" s="1" t="s">
        <v>83</v>
      </c>
      <c r="G11" s="1" t="s">
        <v>153</v>
      </c>
      <c r="H11" s="1" t="s">
        <v>354</v>
      </c>
      <c r="I11" s="1" t="s">
        <v>394</v>
      </c>
      <c r="J11" s="1" t="s">
        <v>356</v>
      </c>
      <c r="K11" s="1" t="s">
        <v>394</v>
      </c>
      <c r="L11" s="1" t="s">
        <v>394</v>
      </c>
      <c r="M11" s="1" t="s">
        <v>357</v>
      </c>
      <c r="N11" s="1" t="s">
        <v>357</v>
      </c>
      <c r="O11" s="1" t="s">
        <v>358</v>
      </c>
      <c r="P11" s="1" t="s">
        <v>359</v>
      </c>
      <c r="Q11" s="1" t="s">
        <v>360</v>
      </c>
      <c r="R11" s="1" t="s">
        <v>395</v>
      </c>
      <c r="S11" s="1" t="s">
        <v>75</v>
      </c>
      <c r="T11" s="1" t="s">
        <v>362</v>
      </c>
      <c r="U11" s="1" t="s">
        <v>368</v>
      </c>
    </row>
    <row r="12" s="1" customFormat="1" spans="1:21">
      <c r="A12" s="1" t="s">
        <v>99</v>
      </c>
      <c r="B12" s="1" t="s">
        <v>82</v>
      </c>
      <c r="C12" s="1" t="s">
        <v>100</v>
      </c>
      <c r="D12" s="1" t="s">
        <v>396</v>
      </c>
      <c r="E12" s="1" t="s">
        <v>397</v>
      </c>
      <c r="F12" s="1" t="s">
        <v>82</v>
      </c>
      <c r="G12" s="1" t="s">
        <v>83</v>
      </c>
      <c r="H12" s="1" t="s">
        <v>354</v>
      </c>
      <c r="I12" s="1" t="s">
        <v>398</v>
      </c>
      <c r="J12" s="1" t="s">
        <v>356</v>
      </c>
      <c r="K12" s="1" t="s">
        <v>398</v>
      </c>
      <c r="L12" s="1" t="s">
        <v>398</v>
      </c>
      <c r="M12" s="1" t="s">
        <v>357</v>
      </c>
      <c r="N12" s="1" t="s">
        <v>357</v>
      </c>
      <c r="O12" s="1" t="s">
        <v>358</v>
      </c>
      <c r="P12" s="1" t="s">
        <v>359</v>
      </c>
      <c r="Q12" s="1" t="s">
        <v>360</v>
      </c>
      <c r="R12" s="1" t="s">
        <v>399</v>
      </c>
      <c r="S12" s="1" t="s">
        <v>75</v>
      </c>
      <c r="T12" s="1" t="s">
        <v>362</v>
      </c>
      <c r="U12" s="1" t="s">
        <v>368</v>
      </c>
    </row>
    <row r="13" s="1" customFormat="1" spans="1:21">
      <c r="A13" s="1" t="s">
        <v>118</v>
      </c>
      <c r="B13" s="1" t="s">
        <v>82</v>
      </c>
      <c r="C13" s="1" t="s">
        <v>119</v>
      </c>
      <c r="D13" s="1" t="s">
        <v>121</v>
      </c>
      <c r="E13" s="1" t="s">
        <v>400</v>
      </c>
      <c r="F13" s="1" t="s">
        <v>82</v>
      </c>
      <c r="G13" s="1" t="s">
        <v>83</v>
      </c>
      <c r="H13" s="1" t="s">
        <v>354</v>
      </c>
      <c r="I13" s="1" t="s">
        <v>401</v>
      </c>
      <c r="J13" s="1" t="s">
        <v>356</v>
      </c>
      <c r="K13" s="1" t="s">
        <v>401</v>
      </c>
      <c r="L13" s="1" t="s">
        <v>401</v>
      </c>
      <c r="M13" s="1" t="s">
        <v>357</v>
      </c>
      <c r="N13" s="1" t="s">
        <v>357</v>
      </c>
      <c r="O13" s="1" t="s">
        <v>358</v>
      </c>
      <c r="P13" s="1" t="s">
        <v>359</v>
      </c>
      <c r="Q13" s="1" t="s">
        <v>360</v>
      </c>
      <c r="R13" s="1" t="s">
        <v>402</v>
      </c>
      <c r="S13" s="1" t="s">
        <v>75</v>
      </c>
      <c r="T13" s="1" t="s">
        <v>362</v>
      </c>
      <c r="U13" s="1" t="s">
        <v>363</v>
      </c>
    </row>
    <row r="14" s="1" customFormat="1" spans="1:21">
      <c r="A14" s="1" t="s">
        <v>127</v>
      </c>
      <c r="B14" s="1" t="s">
        <v>82</v>
      </c>
      <c r="C14" s="1" t="s">
        <v>128</v>
      </c>
      <c r="D14" s="1" t="s">
        <v>403</v>
      </c>
      <c r="E14" s="1" t="s">
        <v>404</v>
      </c>
      <c r="F14" s="1" t="s">
        <v>82</v>
      </c>
      <c r="G14" s="1" t="s">
        <v>132</v>
      </c>
      <c r="H14" s="1" t="s">
        <v>354</v>
      </c>
      <c r="I14" s="1" t="s">
        <v>405</v>
      </c>
      <c r="J14" s="1" t="s">
        <v>356</v>
      </c>
      <c r="K14" s="1" t="s">
        <v>405</v>
      </c>
      <c r="L14" s="1" t="s">
        <v>405</v>
      </c>
      <c r="M14" s="1" t="s">
        <v>357</v>
      </c>
      <c r="N14" s="1" t="s">
        <v>357</v>
      </c>
      <c r="O14" s="1" t="s">
        <v>358</v>
      </c>
      <c r="P14" s="1" t="s">
        <v>359</v>
      </c>
      <c r="Q14" s="1" t="s">
        <v>360</v>
      </c>
      <c r="R14" s="1" t="s">
        <v>406</v>
      </c>
      <c r="S14" s="1" t="s">
        <v>75</v>
      </c>
      <c r="T14" s="1" t="s">
        <v>362</v>
      </c>
      <c r="U14" s="1" t="s">
        <v>368</v>
      </c>
    </row>
    <row r="15" s="1" customFormat="1" spans="1:21">
      <c r="A15" s="1" t="s">
        <v>108</v>
      </c>
      <c r="B15" s="1" t="s">
        <v>113</v>
      </c>
      <c r="C15" s="1" t="s">
        <v>109</v>
      </c>
      <c r="D15" s="1" t="s">
        <v>407</v>
      </c>
      <c r="E15" s="1" t="s">
        <v>408</v>
      </c>
      <c r="F15" s="1" t="s">
        <v>113</v>
      </c>
      <c r="G15" s="1" t="s">
        <v>83</v>
      </c>
      <c r="H15" s="1" t="s">
        <v>354</v>
      </c>
      <c r="I15" s="1" t="s">
        <v>409</v>
      </c>
      <c r="J15" s="1" t="s">
        <v>356</v>
      </c>
      <c r="K15" s="1" t="s">
        <v>409</v>
      </c>
      <c r="L15" s="1" t="s">
        <v>409</v>
      </c>
      <c r="M15" s="1" t="s">
        <v>357</v>
      </c>
      <c r="N15" s="1" t="s">
        <v>357</v>
      </c>
      <c r="O15" s="1" t="s">
        <v>358</v>
      </c>
      <c r="P15" s="1" t="s">
        <v>359</v>
      </c>
      <c r="Q15" s="1" t="s">
        <v>360</v>
      </c>
      <c r="R15" s="1" t="s">
        <v>410</v>
      </c>
      <c r="S15" s="1" t="s">
        <v>75</v>
      </c>
      <c r="T15" s="1" t="s">
        <v>362</v>
      </c>
      <c r="U15" s="1" t="s">
        <v>363</v>
      </c>
    </row>
    <row r="16" s="1" customFormat="1" spans="1:21">
      <c r="A16" s="1" t="s">
        <v>158</v>
      </c>
      <c r="B16" s="1" t="s">
        <v>113</v>
      </c>
      <c r="C16" s="1" t="s">
        <v>159</v>
      </c>
      <c r="D16" s="1" t="s">
        <v>161</v>
      </c>
      <c r="E16" s="1" t="s">
        <v>411</v>
      </c>
      <c r="F16" s="1" t="s">
        <v>163</v>
      </c>
      <c r="G16" s="1" t="s">
        <v>153</v>
      </c>
      <c r="H16" s="1" t="s">
        <v>354</v>
      </c>
      <c r="I16" s="1" t="s">
        <v>412</v>
      </c>
      <c r="J16" s="1" t="s">
        <v>356</v>
      </c>
      <c r="K16" s="1" t="s">
        <v>412</v>
      </c>
      <c r="L16" s="1" t="s">
        <v>412</v>
      </c>
      <c r="M16" s="1" t="s">
        <v>357</v>
      </c>
      <c r="N16" s="1" t="s">
        <v>357</v>
      </c>
      <c r="O16" s="1" t="s">
        <v>358</v>
      </c>
      <c r="P16" s="1" t="s">
        <v>359</v>
      </c>
      <c r="Q16" s="1" t="s">
        <v>360</v>
      </c>
      <c r="R16" s="1" t="s">
        <v>413</v>
      </c>
      <c r="S16" s="1" t="s">
        <v>75</v>
      </c>
      <c r="T16" s="1" t="s">
        <v>362</v>
      </c>
      <c r="U16" s="1" t="s">
        <v>368</v>
      </c>
    </row>
    <row r="17" s="1" customFormat="1" spans="1:21">
      <c r="A17" s="1" t="s">
        <v>72</v>
      </c>
      <c r="B17" s="1" t="s">
        <v>81</v>
      </c>
      <c r="C17" s="1" t="s">
        <v>73</v>
      </c>
      <c r="D17" s="1" t="s">
        <v>414</v>
      </c>
      <c r="E17" s="1" t="s">
        <v>415</v>
      </c>
      <c r="F17" s="1" t="s">
        <v>82</v>
      </c>
      <c r="G17" s="1" t="s">
        <v>83</v>
      </c>
      <c r="H17" s="1" t="s">
        <v>354</v>
      </c>
      <c r="I17" s="1" t="s">
        <v>416</v>
      </c>
      <c r="J17" s="1" t="s">
        <v>356</v>
      </c>
      <c r="K17" s="1" t="s">
        <v>416</v>
      </c>
      <c r="L17" s="1" t="s">
        <v>416</v>
      </c>
      <c r="M17" s="1" t="s">
        <v>357</v>
      </c>
      <c r="N17" s="1" t="s">
        <v>357</v>
      </c>
      <c r="O17" s="1" t="s">
        <v>358</v>
      </c>
      <c r="P17" s="1" t="s">
        <v>359</v>
      </c>
      <c r="Q17" s="1" t="s">
        <v>360</v>
      </c>
      <c r="R17" s="1" t="s">
        <v>417</v>
      </c>
      <c r="S17" s="1" t="s">
        <v>75</v>
      </c>
      <c r="T17" s="1" t="s">
        <v>362</v>
      </c>
      <c r="U17" s="1" t="s">
        <v>363</v>
      </c>
    </row>
    <row r="18" s="1" customFormat="1" spans="1:21">
      <c r="A18" s="1" t="s">
        <v>147</v>
      </c>
      <c r="B18" s="1" t="s">
        <v>152</v>
      </c>
      <c r="C18" s="1" t="s">
        <v>148</v>
      </c>
      <c r="D18" s="1" t="s">
        <v>150</v>
      </c>
      <c r="E18" s="1" t="s">
        <v>418</v>
      </c>
      <c r="F18" s="1" t="s">
        <v>83</v>
      </c>
      <c r="G18" s="1" t="s">
        <v>153</v>
      </c>
      <c r="H18" s="1" t="s">
        <v>354</v>
      </c>
      <c r="I18" s="1" t="s">
        <v>419</v>
      </c>
      <c r="J18" s="1" t="s">
        <v>356</v>
      </c>
      <c r="K18" s="1" t="s">
        <v>419</v>
      </c>
      <c r="L18" s="1" t="s">
        <v>419</v>
      </c>
      <c r="M18" s="1" t="s">
        <v>357</v>
      </c>
      <c r="N18" s="1" t="s">
        <v>357</v>
      </c>
      <c r="O18" s="1" t="s">
        <v>358</v>
      </c>
      <c r="P18" s="1" t="s">
        <v>359</v>
      </c>
      <c r="Q18" s="1" t="s">
        <v>360</v>
      </c>
      <c r="R18" s="1" t="s">
        <v>420</v>
      </c>
      <c r="S18" s="1" t="s">
        <v>75</v>
      </c>
      <c r="T18" s="1" t="s">
        <v>362</v>
      </c>
      <c r="U18" s="1" t="s">
        <v>368</v>
      </c>
    </row>
    <row r="19" s="1" customFormat="1" spans="1:21">
      <c r="A19" s="1" t="s">
        <v>186</v>
      </c>
      <c r="B19" s="1" t="s">
        <v>191</v>
      </c>
      <c r="C19" s="1" t="s">
        <v>187</v>
      </c>
      <c r="D19" s="1" t="s">
        <v>189</v>
      </c>
      <c r="E19" s="1" t="s">
        <v>421</v>
      </c>
      <c r="F19" s="1" t="s">
        <v>82</v>
      </c>
      <c r="G19" s="1" t="s">
        <v>153</v>
      </c>
      <c r="H19" s="1" t="s">
        <v>354</v>
      </c>
      <c r="I19" s="1" t="s">
        <v>422</v>
      </c>
      <c r="J19" s="1" t="s">
        <v>356</v>
      </c>
      <c r="K19" s="1" t="s">
        <v>422</v>
      </c>
      <c r="L19" s="1" t="s">
        <v>422</v>
      </c>
      <c r="M19" s="1" t="s">
        <v>357</v>
      </c>
      <c r="N19" s="1" t="s">
        <v>357</v>
      </c>
      <c r="O19" s="1" t="s">
        <v>358</v>
      </c>
      <c r="P19" s="1" t="s">
        <v>359</v>
      </c>
      <c r="Q19" s="1" t="s">
        <v>360</v>
      </c>
      <c r="R19" s="1" t="s">
        <v>423</v>
      </c>
      <c r="S19" s="1" t="s">
        <v>75</v>
      </c>
      <c r="T19" s="1" t="s">
        <v>362</v>
      </c>
      <c r="U19" s="1" t="s">
        <v>363</v>
      </c>
    </row>
    <row r="20" s="1" customFormat="1" spans="1:21">
      <c r="A20" s="1" t="s">
        <v>89</v>
      </c>
      <c r="B20" s="1" t="s">
        <v>94</v>
      </c>
      <c r="C20" s="1" t="s">
        <v>90</v>
      </c>
      <c r="D20" s="1" t="s">
        <v>424</v>
      </c>
      <c r="E20" s="1" t="s">
        <v>425</v>
      </c>
      <c r="F20" s="1" t="s">
        <v>82</v>
      </c>
      <c r="G20" s="1" t="s">
        <v>83</v>
      </c>
      <c r="H20" s="1" t="s">
        <v>354</v>
      </c>
      <c r="I20" s="1" t="s">
        <v>381</v>
      </c>
      <c r="J20" s="1" t="s">
        <v>356</v>
      </c>
      <c r="K20" s="1" t="s">
        <v>381</v>
      </c>
      <c r="L20" s="1" t="s">
        <v>381</v>
      </c>
      <c r="M20" s="1" t="s">
        <v>357</v>
      </c>
      <c r="N20" s="1" t="s">
        <v>357</v>
      </c>
      <c r="O20" s="1" t="s">
        <v>358</v>
      </c>
      <c r="P20" s="1" t="s">
        <v>359</v>
      </c>
      <c r="Q20" s="1" t="s">
        <v>360</v>
      </c>
      <c r="R20" s="1" t="s">
        <v>426</v>
      </c>
      <c r="S20" s="1" t="s">
        <v>75</v>
      </c>
      <c r="T20" s="1" t="s">
        <v>362</v>
      </c>
      <c r="U20" s="1" t="s">
        <v>368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2022-09-06T03:32:53Z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DF300DCAF48D4F568B60B5D5C95EA6DF</vt:lpwstr>
  </property>
</Properties>
</file>